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31" i="3"/>
  <c r="K30" i="3"/>
  <c r="K29" i="3"/>
  <c r="K28" i="3"/>
  <c r="K26" i="3"/>
  <c r="K25" i="3"/>
  <c r="K24" i="3"/>
  <c r="K20" i="3"/>
  <c r="K18" i="3"/>
  <c r="K17" i="3"/>
  <c r="K16" i="3"/>
  <c r="K15" i="3"/>
  <c r="K14" i="3"/>
  <c r="K13" i="3"/>
  <c r="K12" i="3"/>
  <c r="J29" i="3"/>
  <c r="J26" i="3"/>
  <c r="J25" i="3"/>
  <c r="J24" i="3"/>
  <c r="J19" i="3"/>
  <c r="J18" i="3"/>
  <c r="J17" i="3"/>
  <c r="J16" i="3"/>
  <c r="J15" i="3"/>
  <c r="J14" i="3"/>
  <c r="J13" i="3"/>
  <c r="J12" i="3"/>
  <c r="K9" i="3" l="1"/>
  <c r="K21" i="3" l="1"/>
  <c r="K10" i="3"/>
  <c r="K8" i="3"/>
  <c r="K7" i="3"/>
  <c r="K6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<sst xmlns="http://schemas.openxmlformats.org/spreadsheetml/2006/main" count="260" uniqueCount="106">
  <si>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</si>
  <si>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</si>
  <si>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</si>
  <si>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</si>
  <si>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</si>
  <si>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</si>
  <si>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</si>
  <si>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</si>
  <si>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</si>
  <si>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</si>
  <si>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</si>
  <si>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</si>
  <si>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</si>
  <si>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</si>
  <si>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</si>
  <si>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</si>
  <si>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</si>
  <si>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</si>
  <si>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</si>
  <si>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</si>
  <si>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</si>
  <si>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</si>
  <si>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</si>
  <si>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</si>
  <si>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</si>
  <si>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</si>
  <si>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</si>
  <si>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</si>
  <si>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</si>
  <si>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</si>
  <si>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</si>
  <si>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</si>
  <si>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</si>
  <si>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</si>
  <si>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</si>
  <si>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</si>
  <si>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</si>
  <si>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</si>
  <si>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</si>
  <si>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</si>
  <si>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</si>
  <si>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</si>
  <si>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</si>
  <si>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</si>
  <si>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</si>
  <si>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</si>
  <si>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</si>
  <si>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</si>
  <si>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</si>
  <si>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</si>
  <si>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</si>
  <si>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</si>
  <si>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</si>
  <si>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</si>
  <si>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</si>
  <si>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</si>
  <si>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</si>
  <si>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</si>
  <si>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</si>
  <si>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</si>
  <si>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</si>
  <si>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</si>
  <si>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</si>
  <si>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</si>
  <si>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</si>
  <si>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</si>
  <si>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</si>
  <si>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</si>
  <si>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</si>
  <si>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</si>
  <si>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</si>
  <si>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</si>
  <si>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</si>
  <si>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</si>
  <si>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</si>
  <si>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</si>
  <si>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</si>
  <si>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</si>
  <si>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</si>
  <si>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</si>
  <si>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</si>
  <si>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</si>
  <si>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</si>
  <si>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15.12.2021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</si>
  <si>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III квартал 2022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</si>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</sst>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4" t="s">
        <v>50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93.75" customHeight="1" x14ac:dyDescent="0.25">
      <c r="A2" s="55" t="s">
        <v>0</v>
      </c>
      <c r="B2" s="57" t="s">
        <v>1</v>
      </c>
      <c r="C2" s="57" t="s">
        <v>6</v>
      </c>
      <c r="D2" s="57" t="s">
        <v>7</v>
      </c>
      <c r="E2" s="57"/>
      <c r="F2" s="57" t="s">
        <v>4</v>
      </c>
      <c r="G2" s="57" t="s">
        <v>35</v>
      </c>
      <c r="H2" s="57" t="s">
        <v>37</v>
      </c>
      <c r="I2" s="57" t="s">
        <v>5</v>
      </c>
      <c r="J2" s="62" t="s">
        <v>33</v>
      </c>
    </row>
    <row r="3" spans="1:10" x14ac:dyDescent="0.25">
      <c r="A3" s="56"/>
      <c r="B3" s="58"/>
      <c r="C3" s="58"/>
      <c r="D3" s="24" t="s">
        <v>2</v>
      </c>
      <c r="E3" s="24" t="s">
        <v>3</v>
      </c>
      <c r="F3" s="58"/>
      <c r="G3" s="58"/>
      <c r="H3" s="58"/>
      <c r="I3" s="58"/>
      <c r="J3" s="6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59" t="s">
        <v>34</v>
      </c>
      <c r="B32" s="6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1" t="s">
        <v>36</v>
      </c>
      <c r="B34" s="61"/>
      <c r="C34" s="61"/>
      <c r="D34" s="61"/>
      <c r="E34" s="61"/>
      <c r="F34" s="61"/>
      <c r="G34" s="61"/>
      <c r="H34" s="61"/>
      <c r="I34" s="61"/>
      <c r="J34" s="61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E6" sqref="E6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65" t="s">
        <v>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42.75" customHeight="1" x14ac:dyDescent="0.25">
      <c r="A2" s="67" t="s">
        <v>0</v>
      </c>
      <c r="B2" s="66" t="s">
        <v>71</v>
      </c>
      <c r="C2" s="72" t="s">
        <v>72</v>
      </c>
      <c r="D2" s="72" t="s">
        <v>82</v>
      </c>
      <c r="E2" s="74" t="s">
        <v>60</v>
      </c>
      <c r="F2" s="75"/>
      <c r="G2" s="66" t="s">
        <v>6</v>
      </c>
      <c r="H2" s="66" t="s">
        <v>7</v>
      </c>
      <c r="I2" s="66"/>
      <c r="J2" s="66" t="s">
        <v>83</v>
      </c>
      <c r="K2" s="66" t="s">
        <v>53</v>
      </c>
      <c r="L2" s="67" t="s">
        <v>76</v>
      </c>
      <c r="M2" s="69" t="s">
        <v>75</v>
      </c>
    </row>
    <row r="3" spans="1:13" ht="77.25" customHeight="1" x14ac:dyDescent="0.25">
      <c r="A3" s="71"/>
      <c r="B3" s="66"/>
      <c r="C3" s="73"/>
      <c r="D3" s="73"/>
      <c r="E3" s="43" t="s">
        <v>61</v>
      </c>
      <c r="F3" s="53" t="s">
        <v>62</v>
      </c>
      <c r="G3" s="66"/>
      <c r="H3" s="51" t="s">
        <v>2</v>
      </c>
      <c r="I3" s="51" t="s">
        <v>3</v>
      </c>
      <c r="J3" s="66"/>
      <c r="K3" s="66"/>
      <c r="L3" s="68"/>
      <c r="M3" s="70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1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42">
        <v>20.914999999999999</v>
      </c>
      <c r="K5" s="40">
        <v>4.8983499999999998</v>
      </c>
      <c r="L5" s="36">
        <f>SUM(J5+K5)</f>
        <v>25.81335</v>
      </c>
      <c r="M5" s="39">
        <f>H5*0.98-L5</f>
        <v>13.386650000000003</v>
      </c>
    </row>
    <row r="6" spans="1:13" s="76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12.343999999999999</v>
      </c>
      <c r="K6" s="40">
        <f>0</f>
        <v>0</v>
      </c>
      <c r="L6" s="36">
        <f t="shared" ref="L6:L32" si="0">SUM(J6+K6)</f>
        <v>12.343999999999999</v>
      </c>
      <c r="M6" s="39">
        <f t="shared" ref="M6:M32" si="1">H6*0.98-L6</f>
        <v>12.156000000000001</v>
      </c>
    </row>
    <row r="7" spans="1:13" s="76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18.835999999999999</v>
      </c>
      <c r="K7" s="40">
        <f>0</f>
        <v>0</v>
      </c>
      <c r="L7" s="36">
        <f t="shared" si="0"/>
        <v>18.835999999999999</v>
      </c>
      <c r="M7" s="39">
        <f t="shared" si="1"/>
        <v>5.6640000000000015</v>
      </c>
    </row>
    <row r="8" spans="1:13" s="76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11.204000000000001</v>
      </c>
      <c r="K8" s="40">
        <f>0</f>
        <v>0</v>
      </c>
      <c r="L8" s="36">
        <f t="shared" si="0"/>
        <v>11.204000000000001</v>
      </c>
      <c r="M8" s="39">
        <f t="shared" si="1"/>
        <v>4.4759999999999991</v>
      </c>
    </row>
    <row r="9" spans="1:13" ht="70.5" customHeight="1" x14ac:dyDescent="0.25">
      <c r="A9" s="51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1" t="s">
        <v>25</v>
      </c>
      <c r="H9" s="51">
        <v>40</v>
      </c>
      <c r="I9" s="51">
        <v>40</v>
      </c>
      <c r="J9" s="42">
        <v>2.4820000000000002</v>
      </c>
      <c r="K9" s="40">
        <f>4.95</f>
        <v>4.95</v>
      </c>
      <c r="L9" s="36">
        <f t="shared" si="0"/>
        <v>7.4320000000000004</v>
      </c>
      <c r="M9" s="39">
        <f t="shared" si="1"/>
        <v>31.768000000000001</v>
      </c>
    </row>
    <row r="10" spans="1:13" ht="68.25" customHeight="1" x14ac:dyDescent="0.25">
      <c r="A10" s="51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1" t="s">
        <v>26</v>
      </c>
      <c r="H10" s="51">
        <v>10</v>
      </c>
      <c r="I10" s="51">
        <v>10</v>
      </c>
      <c r="J10" s="42">
        <v>1.55</v>
      </c>
      <c r="K10" s="40">
        <f>0</f>
        <v>0</v>
      </c>
      <c r="L10" s="36">
        <f t="shared" si="0"/>
        <v>1.55</v>
      </c>
      <c r="M10" s="39">
        <f t="shared" si="1"/>
        <v>8.25</v>
      </c>
    </row>
    <row r="11" spans="1:13" ht="45" customHeight="1" x14ac:dyDescent="0.25">
      <c r="A11" s="51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1" t="s">
        <v>24</v>
      </c>
      <c r="H11" s="51">
        <v>25</v>
      </c>
      <c r="I11" s="51">
        <v>25</v>
      </c>
      <c r="J11" s="42">
        <v>11.012</v>
      </c>
      <c r="K11" s="40">
        <v>0</v>
      </c>
      <c r="L11" s="36">
        <f t="shared" si="0"/>
        <v>11.012</v>
      </c>
      <c r="M11" s="39">
        <f t="shared" si="1"/>
        <v>13.488</v>
      </c>
    </row>
    <row r="12" spans="1:13" ht="52.5" customHeight="1" x14ac:dyDescent="0.25">
      <c r="A12" s="51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1" t="s">
        <v>25</v>
      </c>
      <c r="H12" s="51">
        <v>16</v>
      </c>
      <c r="I12" s="51">
        <v>16</v>
      </c>
      <c r="J12" s="42">
        <f>19.2+0.02+0.155+0.38+0.435+0.055+0.966</f>
        <v>21.210999999999999</v>
      </c>
      <c r="K12" s="40">
        <f>0.458+1.023</f>
        <v>1.4809999999999999</v>
      </c>
      <c r="L12" s="36">
        <f t="shared" si="0"/>
        <v>22.692</v>
      </c>
      <c r="M12" s="39">
        <f t="shared" si="1"/>
        <v>-7.0120000000000005</v>
      </c>
    </row>
    <row r="13" spans="1:13" ht="57.75" customHeight="1" x14ac:dyDescent="0.25">
      <c r="A13" s="51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1" t="s">
        <v>22</v>
      </c>
      <c r="H13" s="51">
        <v>25</v>
      </c>
      <c r="I13" s="51">
        <v>25</v>
      </c>
      <c r="J13" s="42">
        <f>5.999+0.03+0.14</f>
        <v>6.1689999999999996</v>
      </c>
      <c r="K13" s="40">
        <f>0.22</f>
        <v>0.22</v>
      </c>
      <c r="L13" s="36">
        <f t="shared" si="0"/>
        <v>6.3889999999999993</v>
      </c>
      <c r="M13" s="39">
        <f t="shared" si="1"/>
        <v>18.111000000000001</v>
      </c>
    </row>
    <row r="14" spans="1:13" ht="53.25" customHeight="1" x14ac:dyDescent="0.25">
      <c r="A14" s="51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1" t="s">
        <v>26</v>
      </c>
      <c r="H14" s="51">
        <v>6.3</v>
      </c>
      <c r="I14" s="51">
        <v>6.3</v>
      </c>
      <c r="J14" s="42">
        <f>2.316+0.0725+0.074+0.095</f>
        <v>2.5574999999999997</v>
      </c>
      <c r="K14" s="40">
        <f>0.35</f>
        <v>0.35</v>
      </c>
      <c r="L14" s="36">
        <f t="shared" si="0"/>
        <v>2.9074999999999998</v>
      </c>
      <c r="M14" s="39">
        <f t="shared" si="1"/>
        <v>3.2664999999999997</v>
      </c>
    </row>
    <row r="15" spans="1:13" ht="42.75" customHeight="1" x14ac:dyDescent="0.25">
      <c r="A15" s="51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1" t="s">
        <v>26</v>
      </c>
      <c r="H15" s="51">
        <v>6.3</v>
      </c>
      <c r="I15" s="51">
        <v>6.3</v>
      </c>
      <c r="J15" s="42">
        <f>2.33+0.01+0.2+0.05+0.01+0.01</f>
        <v>2.6099999999999994</v>
      </c>
      <c r="K15" s="40">
        <f>0</f>
        <v>0</v>
      </c>
      <c r="L15" s="36">
        <f t="shared" si="0"/>
        <v>2.6099999999999994</v>
      </c>
      <c r="M15" s="39">
        <f t="shared" si="1"/>
        <v>3.5640000000000001</v>
      </c>
    </row>
    <row r="16" spans="1:13" ht="46.5" customHeight="1" x14ac:dyDescent="0.25">
      <c r="A16" s="51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1" t="s">
        <v>26</v>
      </c>
      <c r="H16" s="51">
        <v>2.5</v>
      </c>
      <c r="I16" s="51">
        <v>2.5</v>
      </c>
      <c r="J16" s="42">
        <f>1.438+0.015+0.015</f>
        <v>1.4679999999999997</v>
      </c>
      <c r="K16" s="40">
        <f>0.015</f>
        <v>1.4999999999999999E-2</v>
      </c>
      <c r="L16" s="36">
        <f t="shared" si="0"/>
        <v>1.4829999999999997</v>
      </c>
      <c r="M16" s="39">
        <f t="shared" si="1"/>
        <v>0.96700000000000053</v>
      </c>
    </row>
    <row r="17" spans="1:13" ht="38.25" customHeight="1" x14ac:dyDescent="0.25">
      <c r="A17" s="51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1" t="s">
        <v>26</v>
      </c>
      <c r="H17" s="51">
        <v>2.5</v>
      </c>
      <c r="I17" s="51">
        <v>2.5</v>
      </c>
      <c r="J17" s="42">
        <f>1.564+0.115+0.015+0.015</f>
        <v>1.7089999999999999</v>
      </c>
      <c r="K17" s="40">
        <f>0.025</f>
        <v>2.5000000000000001E-2</v>
      </c>
      <c r="L17" s="36">
        <f t="shared" si="0"/>
        <v>1.7339999999999998</v>
      </c>
      <c r="M17" s="39">
        <f t="shared" si="1"/>
        <v>0.71600000000000041</v>
      </c>
    </row>
    <row r="18" spans="1:13" ht="47.25" customHeight="1" x14ac:dyDescent="0.25">
      <c r="A18" s="51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1" t="s">
        <v>26</v>
      </c>
      <c r="H18" s="51">
        <v>1.6</v>
      </c>
      <c r="I18" s="51">
        <v>1.6</v>
      </c>
      <c r="J18" s="42">
        <f>0.789+0.03+0.06</f>
        <v>0.879</v>
      </c>
      <c r="K18" s="40">
        <f>0</f>
        <v>0</v>
      </c>
      <c r="L18" s="36">
        <f t="shared" si="0"/>
        <v>0.879</v>
      </c>
      <c r="M18" s="39">
        <f t="shared" si="1"/>
        <v>0.68900000000000006</v>
      </c>
    </row>
    <row r="19" spans="1:13" ht="28.5" customHeight="1" x14ac:dyDescent="0.25">
      <c r="A19" s="51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1" t="s">
        <v>26</v>
      </c>
      <c r="H19" s="51">
        <v>1.6</v>
      </c>
      <c r="I19" s="51">
        <v>1.6</v>
      </c>
      <c r="J19" s="42">
        <f>0.802+0.015+0.011</f>
        <v>0.82800000000000007</v>
      </c>
      <c r="K19" s="40">
        <v>0.03</v>
      </c>
      <c r="L19" s="36">
        <f t="shared" si="0"/>
        <v>0.8580000000000001</v>
      </c>
      <c r="M19" s="39">
        <f t="shared" si="1"/>
        <v>0.71</v>
      </c>
    </row>
    <row r="20" spans="1:13" ht="44.25" customHeight="1" x14ac:dyDescent="0.25">
      <c r="A20" s="51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1" t="s">
        <v>24</v>
      </c>
      <c r="H20" s="51">
        <v>2.5</v>
      </c>
      <c r="I20" s="51" t="s">
        <v>81</v>
      </c>
      <c r="J20" s="42">
        <v>3.5000000000000003E-2</v>
      </c>
      <c r="K20" s="40">
        <f>0.111</f>
        <v>0.111</v>
      </c>
      <c r="L20" s="36">
        <f t="shared" si="0"/>
        <v>0.14600000000000002</v>
      </c>
      <c r="M20" s="39">
        <f t="shared" si="1"/>
        <v>2.3040000000000003</v>
      </c>
    </row>
    <row r="21" spans="1:13" ht="74.25" customHeight="1" x14ac:dyDescent="0.25">
      <c r="A21" s="51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1" t="s">
        <v>22</v>
      </c>
      <c r="H21" s="51">
        <v>25</v>
      </c>
      <c r="I21" s="51">
        <v>25</v>
      </c>
      <c r="J21" s="42">
        <v>8.4179999999999993</v>
      </c>
      <c r="K21" s="40">
        <f>2.8</f>
        <v>2.8</v>
      </c>
      <c r="L21" s="36">
        <f t="shared" si="0"/>
        <v>11.218</v>
      </c>
      <c r="M21" s="39">
        <f t="shared" si="1"/>
        <v>13.282</v>
      </c>
    </row>
    <row r="22" spans="1:13" ht="44.25" customHeight="1" x14ac:dyDescent="0.25">
      <c r="A22" s="51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1" t="s">
        <v>22</v>
      </c>
      <c r="H22" s="51">
        <v>2.5</v>
      </c>
      <c r="I22" s="51">
        <v>2.5</v>
      </c>
      <c r="J22" s="42">
        <v>0.47299999999999998</v>
      </c>
      <c r="K22" s="40">
        <v>0</v>
      </c>
      <c r="L22" s="36">
        <f t="shared" si="0"/>
        <v>0.47299999999999998</v>
      </c>
      <c r="M22" s="39">
        <f t="shared" si="1"/>
        <v>1.9770000000000003</v>
      </c>
    </row>
    <row r="23" spans="1:13" ht="49.5" customHeight="1" x14ac:dyDescent="0.25">
      <c r="A23" s="51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1" t="s">
        <v>22</v>
      </c>
      <c r="H23" s="51">
        <v>6.3</v>
      </c>
      <c r="I23" s="51">
        <v>6.3</v>
      </c>
      <c r="J23" s="42">
        <v>2.4980000000000002</v>
      </c>
      <c r="K23" s="40">
        <v>0</v>
      </c>
      <c r="L23" s="36">
        <f t="shared" si="0"/>
        <v>2.4980000000000002</v>
      </c>
      <c r="M23" s="39">
        <f t="shared" si="1"/>
        <v>3.6759999999999993</v>
      </c>
    </row>
    <row r="24" spans="1:13" ht="43.5" customHeight="1" x14ac:dyDescent="0.25">
      <c r="A24" s="51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1" t="s">
        <v>22</v>
      </c>
      <c r="H24" s="51">
        <v>25</v>
      </c>
      <c r="I24" s="51">
        <v>25</v>
      </c>
      <c r="J24" s="42">
        <f>14.214+0.02+0.18+0.206+0.072+0.128+0.471</f>
        <v>15.290999999999999</v>
      </c>
      <c r="K24" s="40">
        <f>3.89608+1.8045</f>
        <v>5.7005800000000004</v>
      </c>
      <c r="L24" s="36">
        <f t="shared" si="0"/>
        <v>20.991579999999999</v>
      </c>
      <c r="M24" s="39">
        <f t="shared" si="1"/>
        <v>3.508420000000001</v>
      </c>
    </row>
    <row r="25" spans="1:13" ht="38.25" customHeight="1" x14ac:dyDescent="0.25">
      <c r="A25" s="51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1" t="s">
        <v>26</v>
      </c>
      <c r="H25" s="51">
        <v>4</v>
      </c>
      <c r="I25" s="51">
        <v>4</v>
      </c>
      <c r="J25" s="42">
        <f>1.512+0.015</f>
        <v>1.5269999999999999</v>
      </c>
      <c r="K25" s="40">
        <f>0.3054+0.222</f>
        <v>0.52739999999999998</v>
      </c>
      <c r="L25" s="36">
        <f t="shared" si="0"/>
        <v>2.0543999999999998</v>
      </c>
      <c r="M25" s="39">
        <f t="shared" si="1"/>
        <v>1.8656000000000001</v>
      </c>
    </row>
    <row r="26" spans="1:13" ht="35.25" customHeight="1" x14ac:dyDescent="0.25">
      <c r="A26" s="51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1" t="s">
        <v>27</v>
      </c>
      <c r="H26" s="51">
        <v>10</v>
      </c>
      <c r="I26" s="51">
        <v>10</v>
      </c>
      <c r="J26" s="42">
        <f>5.76+0.15+0.03+0.0016+0.015+0.1976</f>
        <v>6.1541999999999994</v>
      </c>
      <c r="K26" s="40">
        <f>1.81+0.6545</f>
        <v>2.4645000000000001</v>
      </c>
      <c r="L26" s="36">
        <f t="shared" si="0"/>
        <v>8.6187000000000005</v>
      </c>
      <c r="M26" s="39">
        <f t="shared" si="1"/>
        <v>1.1813000000000002</v>
      </c>
    </row>
    <row r="27" spans="1:13" ht="39" customHeight="1" x14ac:dyDescent="0.25">
      <c r="A27" s="51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1" t="s">
        <v>27</v>
      </c>
      <c r="H27" s="51">
        <v>2.5</v>
      </c>
      <c r="I27" s="51">
        <v>2.5</v>
      </c>
      <c r="J27" s="42">
        <v>0.69599999999999995</v>
      </c>
      <c r="K27" s="40">
        <v>0</v>
      </c>
      <c r="L27" s="36">
        <f t="shared" si="0"/>
        <v>0.69599999999999995</v>
      </c>
      <c r="M27" s="39">
        <f t="shared" si="1"/>
        <v>1.7540000000000002</v>
      </c>
    </row>
    <row r="28" spans="1:13" ht="44.25" customHeight="1" x14ac:dyDescent="0.25">
      <c r="A28" s="51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1" t="s">
        <v>26</v>
      </c>
      <c r="H28" s="51">
        <v>6.3</v>
      </c>
      <c r="I28" s="51">
        <v>6.3</v>
      </c>
      <c r="J28" s="42">
        <v>0.84899999999999998</v>
      </c>
      <c r="K28" s="40">
        <f>0.076</f>
        <v>7.5999999999999998E-2</v>
      </c>
      <c r="L28" s="36">
        <f t="shared" si="0"/>
        <v>0.92499999999999993</v>
      </c>
      <c r="M28" s="39">
        <f t="shared" si="1"/>
        <v>5.2489999999999997</v>
      </c>
    </row>
    <row r="29" spans="1:13" ht="43.5" customHeight="1" x14ac:dyDescent="0.25">
      <c r="A29" s="51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1" t="s">
        <v>42</v>
      </c>
      <c r="H29" s="51">
        <v>16</v>
      </c>
      <c r="I29" s="51">
        <v>16</v>
      </c>
      <c r="J29" s="42">
        <f>4.123+0.014+0.1+0.045+0.103+0.1477</f>
        <v>4.5327000000000002</v>
      </c>
      <c r="K29" s="40">
        <f>0.3408+0.181</f>
        <v>0.52180000000000004</v>
      </c>
      <c r="L29" s="36">
        <f t="shared" si="0"/>
        <v>5.0545</v>
      </c>
      <c r="M29" s="39">
        <f t="shared" si="1"/>
        <v>10.625499999999999</v>
      </c>
    </row>
    <row r="30" spans="1:13" ht="44.25" customHeight="1" x14ac:dyDescent="0.25">
      <c r="A30" s="51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1" t="s">
        <v>22</v>
      </c>
      <c r="H30" s="51">
        <v>2.5</v>
      </c>
      <c r="I30" s="51">
        <v>2.5</v>
      </c>
      <c r="J30" s="42">
        <v>0.54200000000000004</v>
      </c>
      <c r="K30" s="40">
        <f>0.1403</f>
        <v>0.14030000000000001</v>
      </c>
      <c r="L30" s="36">
        <f t="shared" si="0"/>
        <v>0.68230000000000002</v>
      </c>
      <c r="M30" s="39">
        <f t="shared" si="1"/>
        <v>1.7677</v>
      </c>
    </row>
    <row r="31" spans="1:13" ht="45" customHeight="1" x14ac:dyDescent="0.25">
      <c r="A31" s="51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2" t="s">
        <v>27</v>
      </c>
      <c r="H31" s="52">
        <v>6.3</v>
      </c>
      <c r="I31" s="52">
        <v>6.3</v>
      </c>
      <c r="J31" s="50">
        <v>1.0940000000000001</v>
      </c>
      <c r="K31" s="40">
        <f>1.5379</f>
        <v>1.5379</v>
      </c>
      <c r="L31" s="36">
        <f t="shared" si="0"/>
        <v>2.6318999999999999</v>
      </c>
      <c r="M31" s="39">
        <f t="shared" si="1"/>
        <v>3.5420999999999996</v>
      </c>
    </row>
    <row r="32" spans="1:13" ht="45" customHeight="1" x14ac:dyDescent="0.25">
      <c r="A32" s="51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1" t="s">
        <v>26</v>
      </c>
      <c r="H32" s="51">
        <v>2.5</v>
      </c>
      <c r="I32" s="51">
        <v>2.5</v>
      </c>
      <c r="J32" s="42">
        <v>0.67900000000000005</v>
      </c>
      <c r="K32" s="40">
        <f>0.519</f>
        <v>0.51900000000000002</v>
      </c>
      <c r="L32" s="36">
        <f t="shared" si="0"/>
        <v>1.198</v>
      </c>
      <c r="M32" s="39">
        <f t="shared" si="1"/>
        <v>1.2520000000000002</v>
      </c>
    </row>
    <row r="33" spans="1:13" ht="28.5" customHeight="1" x14ac:dyDescent="0.25">
      <c r="A33" s="77"/>
      <c r="B33" s="33"/>
      <c r="C33" s="33"/>
      <c r="D33" s="33"/>
      <c r="E33" s="33"/>
      <c r="F33" s="33"/>
      <c r="G33" s="77"/>
      <c r="H33" s="77"/>
      <c r="I33" s="77"/>
      <c r="J33" s="41"/>
      <c r="K33" s="78"/>
      <c r="L33" s="78"/>
      <c r="M33" s="79"/>
    </row>
    <row r="34" spans="1:13" ht="28.5" customHeight="1" x14ac:dyDescent="0.25">
      <c r="A34" s="35" t="s">
        <v>57</v>
      </c>
      <c r="B34" s="80"/>
      <c r="C34" s="80"/>
      <c r="D34" s="80"/>
      <c r="E34" s="80"/>
      <c r="F34" s="80"/>
      <c r="G34" s="80"/>
      <c r="H34" s="80"/>
      <c r="I34" s="80"/>
      <c r="J34" s="81"/>
      <c r="K34" s="80"/>
      <c r="L34" s="80"/>
      <c r="M34" s="82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85" customFormat="1" ht="60.75" customHeight="1" x14ac:dyDescent="0.25">
      <c r="A38" s="64" t="s">
        <v>79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1:13" ht="28.5" customHeight="1" x14ac:dyDescent="0.25"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2025-09-09T03:29:20Z</dcterms:modified>
</cp:coreProperties>
</file>