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945" windowWidth="14805" windowHeight="7170"/>
  </bookViews>
  <sheets>
    <sheet name="Сведения о договорах" sheetId="3" r:id="rId1"/>
    <sheet name="Сведения о товарах РФ" sheetId="4" r:id="rId2"/>
  </sheets>
  <definedNames>
    <definedName name="_xlnm.Print_Area" localSheetId="0">'Сведения о договорах'!$A$1:$F$48</definedName>
  </definedNames>
  <calcPr calcId="145621"/>
</workbook>
</file>

<file path=xl/calcChain.xml><?xml version="1.0" encoding="utf-8"?>
<calcChain xmlns="http://schemas.openxmlformats.org/spreadsheetml/2006/main">
  <c r="F43" i="3" l="1"/>
  <c r="E43" i="3"/>
  <c r="F44" i="3"/>
  <c r="E44" i="3"/>
  <c r="E32" i="3" l="1"/>
  <c r="E33" i="3" s="1"/>
  <c r="F32" i="3" l="1"/>
  <c r="E41" i="3" l="1"/>
  <c r="F33" i="3" l="1"/>
  <c r="F42" i="3" s="1"/>
  <c r="E42" i="3" l="1"/>
  <c r="F41" i="3"/>
  <c r="E40" i="3" l="1"/>
  <c r="E39" i="3" s="1"/>
  <c r="F40" i="3"/>
  <c r="F39" i="3" s="1"/>
</calcChain>
</file>

<file path=xl/comments1.xml><?xml version="1.0" encoding="utf-8"?>
<comments xmlns="http://schemas.openxmlformats.org/spreadsheetml/2006/main">
  <authors>
    <author>Автор</author>
  </authors>
  <commentList>
    <comment ref="B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взаимозависимые
</t>
        </r>
      </text>
    </comment>
  </commentList>
</comments>
</file>

<file path=xl/sharedStrings.xml><?xml version="1.0" encoding="utf-8"?>
<sst xmlns="http://schemas.openxmlformats.org/spreadsheetml/2006/main" count="101" uniqueCount="90">
  <si>
    <t>Н.А.Макогон</t>
  </si>
  <si>
    <t>Ведущий специалист договорного отдела</t>
  </si>
  <si>
    <t>финансово-экономического управления</t>
  </si>
  <si>
    <t>Информация о количестве и об общей стоимости договоров, заключенных по результатам закупок, сведения о которых размещены в единой информационной системе</t>
  </si>
  <si>
    <t>Предмет договора</t>
  </si>
  <si>
    <t>№</t>
  </si>
  <si>
    <t>Код случая заключения договора по результатам</t>
  </si>
  <si>
    <t>Уникальный номер реестровой записи из реестра договоров, заключенных заказчиками</t>
  </si>
  <si>
    <t>Дата заключения договора</t>
  </si>
  <si>
    <t>Информация о количестве и об общей стоимости договоров, заключенных по результатам закупок, сведения о которых не размещены в единой информационной системе</t>
  </si>
  <si>
    <t>Предмет договора договоров, заключенных по результатам закупок</t>
  </si>
  <si>
    <r>
      <t>Общее количество заключенных договоров</t>
    </r>
    <r>
      <rPr>
        <b/>
        <sz val="11"/>
        <color rgb="FFFF0000"/>
        <rFont val="Arial"/>
        <family val="2"/>
        <charset val="204"/>
      </rPr>
      <t>*</t>
    </r>
  </si>
  <si>
    <t>Общее количество заключенных договоров</t>
  </si>
  <si>
    <t>по результатам закупок, сведения о которых не подлежат размещению в единой информационной системе в соответствии с частью 15 статьи 4 Федерального закона»</t>
  </si>
  <si>
    <t>по результатам закупок, указанных в пунктах 1 - 3 части 15 статьи 4 Федерального закона, в случае принятия заказчиком решения о неразмещении сведений о таких закупках в единой информационной системе</t>
  </si>
  <si>
    <t>по результатам закупок у единственного поставщика (подрядчика, исполнителя), предусмотренных статьей 3.6 Федерального закона»</t>
  </si>
  <si>
    <t>по результатам конкурентных закупок, признанных несостоявшимися (в связи с тем, что на участие в закупке подана только одна заявка и с участником, подавшим такую заявку заключен договор, а также в связи с чем, что по результатам проведения закупки отклонены все заявки, кроме заявки, поданной участником закупки, с которым заключен договор)</t>
  </si>
  <si>
    <t>Цена договора или максимальное значение цены договора (рублей)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</si>
  <si>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 </t>
  </si>
  <si>
    <t>Цена договора или максимальное значение
цены договора (рублей)*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</si>
  <si>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</si>
  <si>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</si>
  <si>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заключенных договоров (рублей)</t>
  </si>
  <si>
    <t>Всего договоров, заключенных заказчиком по результатам закупки товаров, работ, услуг,
в том числе:</t>
  </si>
  <si>
    <r>
      <t xml:space="preserve">размещенных в реестре договоров по результатам закупок, сведения о которых размещены в единой информационной системе,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</si>
  <si>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</si>
  <si>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Код товара по ОКПД2</t>
  </si>
  <si>
    <t>Наименование товара</t>
  </si>
  <si>
    <t>Информация о договорах на поставку товаров, в том числе поставленных при выполнении закупаемых работ, оказании закупаемых услуг</t>
  </si>
  <si>
    <t>№ 
п.п.</t>
  </si>
  <si>
    <t>Стоимостной объем товаров, в том числе товаров, поставленных при выполнении закупаемых работ, оказании закупаемых услуг 
(рублей)</t>
  </si>
  <si>
    <t>Стоимостной объем товаров российского происхождения, в том числе товаров, поставленных при выполнении закупаемых работ, оказании закупаемых услуг
(рублей)</t>
  </si>
  <si>
    <t>Размер минимальной доли закупок товаров российского происхождения
(процентов)</t>
  </si>
  <si>
    <t>Информация об общем количествезаключенных договоров, заключенных заказчиком по результатам закупки товаров, работ, услуг</t>
  </si>
  <si>
    <t>3.1.</t>
  </si>
  <si>
    <t>у единственного поставщика (подрядчика, исполнителя) по плану закупки</t>
  </si>
  <si>
    <t>3.2.</t>
  </si>
  <si>
    <t>27.32</t>
  </si>
  <si>
    <t>Провода и кабели электронные и электрические прочие</t>
  </si>
  <si>
    <r>
      <t xml:space="preserve">СВЕДЕНИЯ
о договорах, заключенных </t>
    </r>
    <r>
      <rPr>
        <b/>
        <u/>
        <sz val="14"/>
        <color theme="1"/>
        <rFont val="Calibri"/>
        <family val="2"/>
        <charset val="204"/>
        <scheme val="minor"/>
      </rPr>
      <t>в апреле 2022 г.</t>
    </r>
    <r>
      <rPr>
        <b/>
        <sz val="14"/>
        <color theme="1"/>
        <rFont val="Calibri"/>
        <family val="2"/>
        <charset val="204"/>
        <scheme val="minor"/>
      </rPr>
      <t xml:space="preserve"> по результатам закупок товаров, работ, услуг 
</t>
    </r>
    <r>
      <rPr>
        <b/>
        <u/>
        <sz val="14"/>
        <color theme="1"/>
        <rFont val="Calibri"/>
        <family val="2"/>
        <charset val="204"/>
        <scheme val="minor"/>
      </rPr>
      <t xml:space="preserve">АКЦИОНЕРНОЕ ОБЩЕСТВО "ЮГОРСКАЯ РЕГИОНАЛЬНАЯ ЭЛЕКТРОСЕТЕВАЯ КОМПАНИЯ" </t>
    </r>
  </si>
  <si>
    <t>Оказание услуг по оперативно-технологическому управлению, техническому обслуживанию, информационному обеспечению при передаче электроэнергии и мощности, выполнение работ по текущему ремонту и аварийно-восстановительным работам на электросетевых объектах 0,4-10 (35) кВ Централизованной зоны электроснабжения в Ханты-Мансийском районе.</t>
  </si>
  <si>
    <t>Услуги предоставления интернет, VPN, WEB-конференции и стационарной телефонной связи</t>
  </si>
  <si>
    <t>Поставка металлопроката</t>
  </si>
  <si>
    <t>Поставка навесного оборудования для трактора МТЗ-82.</t>
  </si>
  <si>
    <t>Услуги по лесовосстановлению</t>
  </si>
  <si>
    <t>Приобретение оборудования и выполнение работ по модернизации и расширению системы сбора и передачи информации на подстанциях АО «ЮРЭСК»</t>
  </si>
  <si>
    <t>Поставка кабельно-проводниковой продукции</t>
  </si>
  <si>
    <t>Поставка замков, навесных приспособлений для дверей и окон</t>
  </si>
  <si>
    <t>Поставка измерительных приборов</t>
  </si>
  <si>
    <t>Услуги по проведению психиатрического освидетельствования сотрудников</t>
  </si>
  <si>
    <t>Услуги мойки автотранспорта АО «ЮРЭСК»</t>
  </si>
  <si>
    <t>Поставка автомобильных покрышек и колесных дисков</t>
  </si>
  <si>
    <t>Техническое обслуживание и ремонт автомототранспортных средств АО «ЮРЭСК»</t>
  </si>
  <si>
    <t>Поставка расходных материалов, запасных частей для ремонта инструментов, инвентаря</t>
  </si>
  <si>
    <t>Поставка средств от укусов насекомых, смывающих и обезжиривающих средств</t>
  </si>
  <si>
    <t>Выполнение работ по метрологическому обеспечению АИИС КУЭ АО «ЮРЭСК»</t>
  </si>
  <si>
    <t>Техническое обслуживание и ремонт автотранспорта Няганьского филиала АО «ЮРЭСК»</t>
  </si>
  <si>
    <t>58601045152220000410000</t>
  </si>
  <si>
    <t>58601045152220000430000</t>
  </si>
  <si>
    <t>58601045152220000450000</t>
  </si>
  <si>
    <t>58601045152220000460000</t>
  </si>
  <si>
    <t>58601045152220000470000</t>
  </si>
  <si>
    <t>58601045152220000480000</t>
  </si>
  <si>
    <t>58601045152220000490000</t>
  </si>
  <si>
    <t>58601045152220000500000</t>
  </si>
  <si>
    <t>58601045152220000510000</t>
  </si>
  <si>
    <t>58601045152220000520000</t>
  </si>
  <si>
    <t>58601045152220000530000</t>
  </si>
  <si>
    <t>58601045152220000540000</t>
  </si>
  <si>
    <t>58601045152220000550000</t>
  </si>
  <si>
    <t>58601045152220000560000</t>
  </si>
  <si>
    <t>58601045152220000570000</t>
  </si>
  <si>
    <t>58601045152220000440000</t>
  </si>
  <si>
    <t>58601045152220000580000</t>
  </si>
  <si>
    <t>Услуги по проведению периодических медицинских осмотров работников Советского филиала</t>
  </si>
  <si>
    <t>Поставка материалов для ремонта системы контроля и управления доступом</t>
  </si>
  <si>
    <t>58601045152220000610000</t>
  </si>
  <si>
    <t>58601045152220000630000</t>
  </si>
  <si>
    <t>26.30.11.120</t>
  </si>
  <si>
    <t>Средства связи, выполняющие функцию цифровых транспортных систем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</si>
  <si>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</si>
  <si>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Устройства коммутации или защиты электрических цепей на напряжение не более 1 кВ</t>
  </si>
  <si>
    <t>27.40</t>
  </si>
  <si>
    <t>Оборудование электрическое осветительное</t>
  </si>
  <si>
    <t>27.90</t>
  </si>
  <si>
    <t>Оборудование электрическое прочее</t>
  </si>
  <si>
    <t>28.41.3</t>
  </si>
  <si>
    <t>Станки металлообрабатывающие прочие</t>
  </si>
  <si>
    <t>Поставка программного обеспечения «Система Кадры»</t>
  </si>
  <si>
    <t>58601045152220000650000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</si>
</sst>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08080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 applyProtection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1" applyFont="1" applyAlignment="1" applyProtection="1">
      <alignment horizontal="right"/>
    </xf>
    <xf numFmtId="0" fontId="3" fillId="0" borderId="0" xfId="1" applyFont="1" applyAlignment="1" applyProtection="1"/>
    <xf numFmtId="49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0" xfId="0" applyNumberFormat="1"/>
    <xf numFmtId="49" fontId="3" fillId="0" borderId="0" xfId="1" applyNumberFormat="1" applyFont="1" applyAlignment="1" applyProtection="1"/>
    <xf numFmtId="4" fontId="0" fillId="0" borderId="1" xfId="0" applyNumberFormat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0" xfId="0" applyNumberFormat="1"/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1" applyFont="1" applyAlignment="1" applyProtection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 indent="4"/>
    </xf>
    <xf numFmtId="0" fontId="0" fillId="0" borderId="3" xfId="0" applyBorder="1" applyAlignment="1">
      <alignment horizontal="left" vertical="center" wrapText="1" indent="4"/>
    </xf>
    <xf numFmtId="0" fontId="0" fillId="0" borderId="4" xfId="0" applyBorder="1" applyAlignment="1">
      <alignment horizontal="left" vertical="center" wrapText="1" indent="4"/>
    </xf>
    <xf numFmtId="0" fontId="0" fillId="0" borderId="2" xfId="0" applyBorder="1" applyAlignment="1">
      <alignment horizontal="left" vertical="center" wrapText="1" indent="7"/>
    </xf>
    <xf numFmtId="0" fontId="0" fillId="0" borderId="3" xfId="0" applyBorder="1" applyAlignment="1">
      <alignment horizontal="left" vertical="center" wrapText="1" indent="7"/>
    </xf>
    <xf numFmtId="0" fontId="0" fillId="0" borderId="4" xfId="0" applyBorder="1" applyAlignment="1">
      <alignment horizontal="left" vertical="center" wrapText="1" indent="7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8"/>
  <sheetViews>
    <sheetView tabSelected="1" zoomScale="80" zoomScaleNormal="80" workbookViewId="0">
      <selection activeCell="R52" sqref="R51:R52"/>
    </sheetView>
  </sheetViews>
  <sheetFormatPr defaultRowHeight="15" outlineLevelRow="1" x14ac:dyDescent="0.25"/>
  <cols>
    <col min="2" max="2" width="37.42578125" customWidth="1"/>
    <col min="3" max="3" width="16.7109375" customWidth="1"/>
    <col min="4" max="4" width="38.28515625" customWidth="1"/>
    <col min="5" max="5" width="13.5703125" customWidth="1"/>
    <col min="6" max="6" width="15.7109375" customWidth="1"/>
    <col min="7" max="7" width="9.140625" customWidth="1"/>
  </cols>
  <sheetData>
    <row r="1" spans="1:6" ht="65.25" customHeight="1" x14ac:dyDescent="0.25">
      <c r="A1" s="26" t="s">
        <v>39</v>
      </c>
      <c r="B1" s="26"/>
      <c r="C1" s="26"/>
      <c r="D1" s="26"/>
      <c r="E1" s="26"/>
      <c r="F1" s="26"/>
    </row>
    <row r="3" spans="1:6" ht="33" customHeight="1" x14ac:dyDescent="0.25">
      <c r="A3" s="27" t="s">
        <v>3</v>
      </c>
      <c r="B3" s="27"/>
      <c r="C3" s="27"/>
      <c r="D3" s="27"/>
      <c r="E3" s="27"/>
      <c r="F3" s="27"/>
    </row>
    <row r="5" spans="1:6" ht="90" x14ac:dyDescent="0.25">
      <c r="A5" s="2" t="s">
        <v>5</v>
      </c>
      <c r="B5" s="2" t="s">
        <v>4</v>
      </c>
      <c r="C5" s="2" t="s">
        <v>6</v>
      </c>
      <c r="D5" s="2" t="s">
        <v>7</v>
      </c>
      <c r="E5" s="2" t="s">
        <v>8</v>
      </c>
      <c r="F5" s="2" t="s">
        <v>17</v>
      </c>
    </row>
    <row r="6" spans="1:6" ht="180" x14ac:dyDescent="0.25">
      <c r="A6" s="16">
        <v>1</v>
      </c>
      <c r="B6" s="17" t="s">
        <v>40</v>
      </c>
      <c r="C6" s="18">
        <v>121</v>
      </c>
      <c r="D6" s="19" t="s">
        <v>57</v>
      </c>
      <c r="E6" s="23">
        <v>44652</v>
      </c>
      <c r="F6" s="20">
        <v>56254128.950000003</v>
      </c>
    </row>
    <row r="7" spans="1:6" ht="45" x14ac:dyDescent="0.25">
      <c r="A7" s="16">
        <v>2</v>
      </c>
      <c r="B7" s="17" t="s">
        <v>41</v>
      </c>
      <c r="C7" s="18">
        <v>220</v>
      </c>
      <c r="D7" s="19" t="s">
        <v>58</v>
      </c>
      <c r="E7" s="23">
        <v>44652</v>
      </c>
      <c r="F7" s="20">
        <v>18324596.879999999</v>
      </c>
    </row>
    <row r="8" spans="1:6" x14ac:dyDescent="0.25">
      <c r="A8" s="16">
        <v>3</v>
      </c>
      <c r="B8" s="17" t="s">
        <v>42</v>
      </c>
      <c r="C8" s="18">
        <v>120</v>
      </c>
      <c r="D8" s="19" t="s">
        <v>59</v>
      </c>
      <c r="E8" s="23">
        <v>44659</v>
      </c>
      <c r="F8" s="20">
        <v>1639341.98</v>
      </c>
    </row>
    <row r="9" spans="1:6" ht="30" x14ac:dyDescent="0.25">
      <c r="A9" s="16">
        <v>4</v>
      </c>
      <c r="B9" s="17" t="s">
        <v>43</v>
      </c>
      <c r="C9" s="18">
        <v>120</v>
      </c>
      <c r="D9" s="19" t="s">
        <v>60</v>
      </c>
      <c r="E9" s="23">
        <v>44659</v>
      </c>
      <c r="F9" s="20">
        <v>340548</v>
      </c>
    </row>
    <row r="10" spans="1:6" x14ac:dyDescent="0.25">
      <c r="A10" s="16">
        <v>5</v>
      </c>
      <c r="B10" s="17" t="s">
        <v>44</v>
      </c>
      <c r="C10" s="18">
        <v>130</v>
      </c>
      <c r="D10" s="19" t="s">
        <v>61</v>
      </c>
      <c r="E10" s="23">
        <v>44662</v>
      </c>
      <c r="F10" s="20">
        <v>3459360</v>
      </c>
    </row>
    <row r="11" spans="1:6" ht="75" x14ac:dyDescent="0.25">
      <c r="A11" s="16">
        <v>6</v>
      </c>
      <c r="B11" s="17" t="s">
        <v>45</v>
      </c>
      <c r="C11" s="18">
        <v>220</v>
      </c>
      <c r="D11" s="19" t="s">
        <v>62</v>
      </c>
      <c r="E11" s="23">
        <v>44669</v>
      </c>
      <c r="F11" s="20">
        <v>8814762.3100000005</v>
      </c>
    </row>
    <row r="12" spans="1:6" ht="30" x14ac:dyDescent="0.25">
      <c r="A12" s="16">
        <v>7</v>
      </c>
      <c r="B12" s="17" t="s">
        <v>46</v>
      </c>
      <c r="C12" s="18">
        <v>130</v>
      </c>
      <c r="D12" s="19" t="s">
        <v>63</v>
      </c>
      <c r="E12" s="23">
        <v>44670</v>
      </c>
      <c r="F12" s="20">
        <v>2319197.04</v>
      </c>
    </row>
    <row r="13" spans="1:6" ht="30" x14ac:dyDescent="0.25">
      <c r="A13" s="16">
        <v>8</v>
      </c>
      <c r="B13" s="17" t="s">
        <v>47</v>
      </c>
      <c r="C13" s="18">
        <v>120</v>
      </c>
      <c r="D13" s="19" t="s">
        <v>64</v>
      </c>
      <c r="E13" s="23">
        <v>44670</v>
      </c>
      <c r="F13" s="20">
        <v>205632.76</v>
      </c>
    </row>
    <row r="14" spans="1:6" x14ac:dyDescent="0.25">
      <c r="A14" s="16">
        <v>9</v>
      </c>
      <c r="B14" s="17" t="s">
        <v>48</v>
      </c>
      <c r="C14" s="18">
        <v>220</v>
      </c>
      <c r="D14" s="19" t="s">
        <v>65</v>
      </c>
      <c r="E14" s="23">
        <v>44670</v>
      </c>
      <c r="F14" s="20">
        <v>1341414.8500000001</v>
      </c>
    </row>
    <row r="15" spans="1:6" ht="45" x14ac:dyDescent="0.25">
      <c r="A15" s="16">
        <v>10</v>
      </c>
      <c r="B15" s="17" t="s">
        <v>49</v>
      </c>
      <c r="C15" s="18">
        <v>220</v>
      </c>
      <c r="D15" s="19" t="s">
        <v>66</v>
      </c>
      <c r="E15" s="23">
        <v>44671</v>
      </c>
      <c r="F15" s="20">
        <v>147900</v>
      </c>
    </row>
    <row r="16" spans="1:6" ht="30" x14ac:dyDescent="0.25">
      <c r="A16" s="16">
        <v>11</v>
      </c>
      <c r="B16" s="17" t="s">
        <v>50</v>
      </c>
      <c r="C16" s="18">
        <v>220</v>
      </c>
      <c r="D16" s="19" t="s">
        <v>67</v>
      </c>
      <c r="E16" s="23">
        <v>44673</v>
      </c>
      <c r="F16" s="20">
        <v>211453.33</v>
      </c>
    </row>
    <row r="17" spans="1:6" ht="30" x14ac:dyDescent="0.25">
      <c r="A17" s="16">
        <v>12</v>
      </c>
      <c r="B17" s="17" t="s">
        <v>51</v>
      </c>
      <c r="C17" s="18">
        <v>132</v>
      </c>
      <c r="D17" s="19" t="s">
        <v>68</v>
      </c>
      <c r="E17" s="23">
        <v>44676</v>
      </c>
      <c r="F17" s="20">
        <v>2913372</v>
      </c>
    </row>
    <row r="18" spans="1:6" ht="45" x14ac:dyDescent="0.25">
      <c r="A18" s="16">
        <v>13</v>
      </c>
      <c r="B18" s="17" t="s">
        <v>52</v>
      </c>
      <c r="C18" s="18">
        <v>121</v>
      </c>
      <c r="D18" s="19" t="s">
        <v>69</v>
      </c>
      <c r="E18" s="23">
        <v>44676</v>
      </c>
      <c r="F18" s="20">
        <v>2142000</v>
      </c>
    </row>
    <row r="19" spans="1:6" ht="45" x14ac:dyDescent="0.25">
      <c r="A19" s="16">
        <v>14</v>
      </c>
      <c r="B19" s="17" t="s">
        <v>53</v>
      </c>
      <c r="C19" s="18">
        <v>131</v>
      </c>
      <c r="D19" s="19" t="s">
        <v>70</v>
      </c>
      <c r="E19" s="23">
        <v>44677</v>
      </c>
      <c r="F19" s="20">
        <v>1101364.8999999999</v>
      </c>
    </row>
    <row r="20" spans="1:6" ht="45" x14ac:dyDescent="0.25">
      <c r="A20" s="16">
        <v>15</v>
      </c>
      <c r="B20" s="17" t="s">
        <v>54</v>
      </c>
      <c r="C20" s="18">
        <v>130</v>
      </c>
      <c r="D20" s="19" t="s">
        <v>71</v>
      </c>
      <c r="E20" s="23">
        <v>44680</v>
      </c>
      <c r="F20" s="20">
        <v>614371.24</v>
      </c>
    </row>
    <row r="21" spans="1:6" ht="45" x14ac:dyDescent="0.25">
      <c r="A21" s="16">
        <v>16</v>
      </c>
      <c r="B21" s="17" t="s">
        <v>55</v>
      </c>
      <c r="C21" s="18">
        <v>130</v>
      </c>
      <c r="D21" s="19" t="s">
        <v>72</v>
      </c>
      <c r="E21" s="23">
        <v>44659</v>
      </c>
      <c r="F21" s="20">
        <v>1009800</v>
      </c>
    </row>
    <row r="22" spans="1:6" ht="45" x14ac:dyDescent="0.25">
      <c r="A22" s="16">
        <v>17</v>
      </c>
      <c r="B22" s="17" t="s">
        <v>56</v>
      </c>
      <c r="C22" s="18">
        <v>220</v>
      </c>
      <c r="D22" s="19" t="s">
        <v>73</v>
      </c>
      <c r="E22" s="23">
        <v>44678</v>
      </c>
      <c r="F22" s="20">
        <v>1650900</v>
      </c>
    </row>
    <row r="23" spans="1:6" ht="45" x14ac:dyDescent="0.25">
      <c r="A23" s="16">
        <v>18</v>
      </c>
      <c r="B23" s="17" t="s">
        <v>74</v>
      </c>
      <c r="C23" s="18">
        <v>220</v>
      </c>
      <c r="D23" s="19" t="s">
        <v>76</v>
      </c>
      <c r="E23" s="23">
        <v>44679</v>
      </c>
      <c r="F23" s="20">
        <v>355733</v>
      </c>
    </row>
    <row r="24" spans="1:6" ht="45" x14ac:dyDescent="0.25">
      <c r="A24" s="16">
        <v>19</v>
      </c>
      <c r="B24" s="17" t="s">
        <v>75</v>
      </c>
      <c r="C24" s="18">
        <v>220</v>
      </c>
      <c r="D24" s="19" t="s">
        <v>77</v>
      </c>
      <c r="E24" s="23">
        <v>44680</v>
      </c>
      <c r="F24" s="20">
        <v>916496</v>
      </c>
    </row>
    <row r="25" spans="1:6" ht="30" x14ac:dyDescent="0.25">
      <c r="A25" s="16">
        <v>20</v>
      </c>
      <c r="B25" s="17" t="s">
        <v>88</v>
      </c>
      <c r="C25" s="18">
        <v>220</v>
      </c>
      <c r="D25" s="19" t="s">
        <v>89</v>
      </c>
      <c r="E25" s="23">
        <v>44680</v>
      </c>
      <c r="F25" s="20">
        <v>108955</v>
      </c>
    </row>
    <row r="27" spans="1:6" ht="30.75" customHeight="1" x14ac:dyDescent="0.25">
      <c r="A27" s="27" t="s">
        <v>9</v>
      </c>
      <c r="B27" s="27"/>
      <c r="C27" s="27"/>
      <c r="D27" s="27"/>
      <c r="E27" s="27"/>
      <c r="F27" s="27"/>
    </row>
    <row r="29" spans="1:6" ht="90" x14ac:dyDescent="0.25">
      <c r="A29" s="2" t="s">
        <v>5</v>
      </c>
      <c r="B29" s="28" t="s">
        <v>10</v>
      </c>
      <c r="C29" s="28"/>
      <c r="D29" s="28"/>
      <c r="E29" s="2" t="s">
        <v>11</v>
      </c>
      <c r="F29" s="2" t="s">
        <v>19</v>
      </c>
    </row>
    <row r="30" spans="1:6" ht="30" customHeight="1" x14ac:dyDescent="0.25">
      <c r="A30" s="2">
        <v>21</v>
      </c>
      <c r="B30" s="30" t="s">
        <v>18</v>
      </c>
      <c r="C30" s="30"/>
      <c r="D30" s="30"/>
      <c r="E30" s="5">
        <v>0</v>
      </c>
      <c r="F30" s="4">
        <v>0</v>
      </c>
    </row>
    <row r="31" spans="1:6" ht="45" customHeight="1" x14ac:dyDescent="0.25">
      <c r="A31" s="2">
        <v>22</v>
      </c>
      <c r="B31" s="30" t="s">
        <v>20</v>
      </c>
      <c r="C31" s="30"/>
      <c r="D31" s="30"/>
      <c r="E31" s="14">
        <v>12</v>
      </c>
      <c r="F31" s="15">
        <v>127377623.44</v>
      </c>
    </row>
    <row r="32" spans="1:6" ht="30" hidden="1" customHeight="1" outlineLevel="1" x14ac:dyDescent="0.25">
      <c r="A32" s="9" t="s">
        <v>34</v>
      </c>
      <c r="B32" s="44" t="s">
        <v>35</v>
      </c>
      <c r="C32" s="44"/>
      <c r="D32" s="44"/>
      <c r="E32" s="14">
        <f>COUNTIF(C6:C25,220)</f>
        <v>9</v>
      </c>
      <c r="F32" s="15">
        <f>SUMIF(C6:C25,220,F6:F25)</f>
        <v>31872211.369999997</v>
      </c>
    </row>
    <row r="33" spans="1:6" ht="30" hidden="1" customHeight="1" outlineLevel="1" x14ac:dyDescent="0.25">
      <c r="A33" s="13" t="s">
        <v>36</v>
      </c>
      <c r="B33" s="43" t="s">
        <v>20</v>
      </c>
      <c r="C33" s="43"/>
      <c r="D33" s="43"/>
      <c r="E33" s="14">
        <f>E31+E32</f>
        <v>21</v>
      </c>
      <c r="F33" s="15">
        <f>F32+F31</f>
        <v>159249834.81</v>
      </c>
    </row>
    <row r="34" spans="1:6" ht="30" customHeight="1" collapsed="1" x14ac:dyDescent="0.25">
      <c r="A34" s="2">
        <v>23</v>
      </c>
      <c r="B34" s="30" t="s">
        <v>21</v>
      </c>
      <c r="C34" s="30"/>
      <c r="D34" s="30"/>
      <c r="E34" s="14">
        <v>13</v>
      </c>
      <c r="F34" s="15">
        <v>560773.11</v>
      </c>
    </row>
    <row r="36" spans="1:6" x14ac:dyDescent="0.25">
      <c r="A36" s="27" t="s">
        <v>33</v>
      </c>
      <c r="B36" s="27"/>
      <c r="C36" s="27"/>
      <c r="D36" s="27"/>
      <c r="E36" s="27"/>
      <c r="F36" s="27"/>
    </row>
    <row r="38" spans="1:6" ht="60" x14ac:dyDescent="0.25">
      <c r="A38" s="37" t="s">
        <v>12</v>
      </c>
      <c r="B38" s="38"/>
      <c r="C38" s="38"/>
      <c r="D38" s="39"/>
      <c r="E38" s="2" t="s">
        <v>12</v>
      </c>
      <c r="F38" s="2" t="s">
        <v>22</v>
      </c>
    </row>
    <row r="39" spans="1:6" x14ac:dyDescent="0.25">
      <c r="A39" s="40" t="s">
        <v>23</v>
      </c>
      <c r="B39" s="41"/>
      <c r="C39" s="41"/>
      <c r="D39" s="42"/>
      <c r="E39" s="21">
        <f>SUM(E40:E43)</f>
        <v>45</v>
      </c>
      <c r="F39" s="22">
        <f>SUM(F40:F43)</f>
        <v>231809724.79000002</v>
      </c>
    </row>
    <row r="40" spans="1:6" ht="30" customHeight="1" x14ac:dyDescent="0.25">
      <c r="A40" s="31" t="s">
        <v>13</v>
      </c>
      <c r="B40" s="32"/>
      <c r="C40" s="32"/>
      <c r="D40" s="33"/>
      <c r="E40" s="14">
        <f>E30</f>
        <v>0</v>
      </c>
      <c r="F40" s="15">
        <f>F30</f>
        <v>0</v>
      </c>
    </row>
    <row r="41" spans="1:6" ht="30" customHeight="1" x14ac:dyDescent="0.25">
      <c r="A41" s="31" t="s">
        <v>14</v>
      </c>
      <c r="B41" s="32"/>
      <c r="C41" s="32"/>
      <c r="D41" s="33"/>
      <c r="E41" s="14">
        <f>E34</f>
        <v>13</v>
      </c>
      <c r="F41" s="15">
        <f>F34</f>
        <v>560773.11</v>
      </c>
    </row>
    <row r="42" spans="1:6" ht="30" customHeight="1" x14ac:dyDescent="0.25">
      <c r="A42" s="31" t="s">
        <v>15</v>
      </c>
      <c r="B42" s="32"/>
      <c r="C42" s="32"/>
      <c r="D42" s="33"/>
      <c r="E42" s="14">
        <f>E33</f>
        <v>21</v>
      </c>
      <c r="F42" s="15">
        <f>F33</f>
        <v>159249834.81</v>
      </c>
    </row>
    <row r="43" spans="1:6" ht="45" customHeight="1" x14ac:dyDescent="0.25">
      <c r="A43" s="31" t="s">
        <v>24</v>
      </c>
      <c r="B43" s="32"/>
      <c r="C43" s="32"/>
      <c r="D43" s="33"/>
      <c r="E43" s="14">
        <f>COUNTIF(C6:C25,120)+COUNTIF(C6:C25,130)+COUNTIF(C6:C25,131)+COUNTIF(C6:C25,121)+COUNTIF(C6:C25,132)</f>
        <v>11</v>
      </c>
      <c r="F43" s="15">
        <f>SUMIF(C6:C25,120,F6:F25)+SUMIF(C6:C25,130,F6:F25)+SUMIF(C6:C25,131,F6:F25)+SUMIF(C6:C25,121,F6:F25)+SUMIF(C6:C25,132,F6:F25)</f>
        <v>71999116.870000005</v>
      </c>
    </row>
    <row r="44" spans="1:6" ht="30" customHeight="1" x14ac:dyDescent="0.25">
      <c r="A44" s="34" t="s">
        <v>16</v>
      </c>
      <c r="B44" s="35"/>
      <c r="C44" s="35"/>
      <c r="D44" s="36"/>
      <c r="E44" s="14">
        <f>COUNTIF(C6:C25,131)+COUNTIF(C6:C25,121)+COUNTIF(C6:C25,132)</f>
        <v>4</v>
      </c>
      <c r="F44" s="15">
        <f>SUMIF(C6:C25,131,F6:F25)+SUMIF(C6:C25,121,F6:F25)+SUMIF(C6:C25,132,F6:F25)</f>
        <v>62410865.850000001</v>
      </c>
    </row>
    <row r="47" spans="1:6" x14ac:dyDescent="0.25">
      <c r="A47" s="29" t="s">
        <v>1</v>
      </c>
      <c r="B47" s="29"/>
      <c r="C47" s="1"/>
    </row>
    <row r="48" spans="1:6" x14ac:dyDescent="0.25">
      <c r="A48" s="29" t="s">
        <v>2</v>
      </c>
      <c r="B48" s="29"/>
      <c r="C48" s="6" t="s">
        <v>0</v>
      </c>
    </row>
  </sheetData>
  <mergeCells count="19">
    <mergeCell ref="A47:B47"/>
    <mergeCell ref="A48:B48"/>
    <mergeCell ref="B30:D30"/>
    <mergeCell ref="B31:D31"/>
    <mergeCell ref="B34:D34"/>
    <mergeCell ref="A43:D43"/>
    <mergeCell ref="A44:D44"/>
    <mergeCell ref="A38:D38"/>
    <mergeCell ref="A39:D39"/>
    <mergeCell ref="A40:D40"/>
    <mergeCell ref="A41:D41"/>
    <mergeCell ref="B33:D33"/>
    <mergeCell ref="B32:D32"/>
    <mergeCell ref="A42:D42"/>
    <mergeCell ref="A1:F1"/>
    <mergeCell ref="A36:F36"/>
    <mergeCell ref="A3:F3"/>
    <mergeCell ref="A27:F27"/>
    <mergeCell ref="B29:D29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pane ySplit="2" topLeftCell="A6" activePane="bottomLeft" state="frozen"/>
      <selection pane="bottomLeft" activeCell="A8" sqref="A8"/>
    </sheetView>
  </sheetViews>
  <sheetFormatPr defaultRowHeight="15" x14ac:dyDescent="0.25"/>
  <cols>
    <col min="1" max="1" width="7.85546875" customWidth="1"/>
    <col min="2" max="2" width="16.42578125" style="10" customWidth="1"/>
    <col min="3" max="3" width="45.7109375" customWidth="1"/>
    <col min="4" max="4" width="16.42578125" customWidth="1"/>
    <col min="5" max="5" width="32.28515625" style="10" customWidth="1"/>
    <col min="6" max="6" width="14.85546875" customWidth="1"/>
    <col min="7" max="7" width="17.140625" customWidth="1"/>
    <col min="8" max="9" width="10.7109375" customWidth="1"/>
  </cols>
  <sheetData>
    <row r="1" spans="1:7" ht="15.75" thickBot="1" x14ac:dyDescent="0.3">
      <c r="A1" s="45" t="s">
        <v>25</v>
      </c>
      <c r="B1" s="45"/>
      <c r="C1" s="45"/>
      <c r="D1" s="45"/>
      <c r="E1" s="45"/>
      <c r="F1" s="45"/>
      <c r="G1" s="45"/>
    </row>
    <row r="2" spans="1:7" ht="195" x14ac:dyDescent="0.25">
      <c r="A2" s="3" t="s">
        <v>29</v>
      </c>
      <c r="B2" s="8" t="s">
        <v>26</v>
      </c>
      <c r="C2" s="3" t="s">
        <v>27</v>
      </c>
      <c r="D2" s="3" t="s">
        <v>32</v>
      </c>
      <c r="E2" s="8" t="s">
        <v>28</v>
      </c>
      <c r="F2" s="3" t="s">
        <v>30</v>
      </c>
      <c r="G2" s="3" t="s">
        <v>31</v>
      </c>
    </row>
    <row r="3" spans="1:7" ht="105" x14ac:dyDescent="0.25">
      <c r="A3" s="16">
        <v>43</v>
      </c>
      <c r="B3" s="8" t="s">
        <v>78</v>
      </c>
      <c r="C3" s="24" t="s">
        <v>79</v>
      </c>
      <c r="D3" s="24">
        <v>49</v>
      </c>
      <c r="E3" s="8" t="s">
        <v>80</v>
      </c>
      <c r="F3" s="12">
        <v>97850</v>
      </c>
      <c r="G3" s="12">
        <v>97850</v>
      </c>
    </row>
    <row r="4" spans="1:7" ht="105" x14ac:dyDescent="0.25">
      <c r="A4" s="16">
        <v>86</v>
      </c>
      <c r="B4" s="8">
        <v>37617</v>
      </c>
      <c r="C4" s="24" t="s">
        <v>81</v>
      </c>
      <c r="D4" s="24">
        <v>70</v>
      </c>
      <c r="E4" s="8" t="s">
        <v>80</v>
      </c>
      <c r="F4" s="12">
        <v>11800</v>
      </c>
      <c r="G4" s="12">
        <v>11800</v>
      </c>
    </row>
    <row r="5" spans="1:7" ht="105" x14ac:dyDescent="0.25">
      <c r="A5" s="16">
        <v>94</v>
      </c>
      <c r="B5" s="8" t="s">
        <v>37</v>
      </c>
      <c r="C5" s="24" t="s">
        <v>38</v>
      </c>
      <c r="D5" s="24">
        <v>70</v>
      </c>
      <c r="E5" s="8" t="s">
        <v>80</v>
      </c>
      <c r="F5" s="12">
        <v>62000</v>
      </c>
      <c r="G5" s="12">
        <v>62000</v>
      </c>
    </row>
    <row r="6" spans="1:7" ht="105" x14ac:dyDescent="0.25">
      <c r="A6" s="16">
        <v>95</v>
      </c>
      <c r="B6" s="8" t="s">
        <v>82</v>
      </c>
      <c r="C6" s="24" t="s">
        <v>83</v>
      </c>
      <c r="D6" s="24">
        <v>90</v>
      </c>
      <c r="E6" s="8" t="s">
        <v>80</v>
      </c>
      <c r="F6" s="12">
        <v>3150</v>
      </c>
      <c r="G6" s="12">
        <v>3150</v>
      </c>
    </row>
    <row r="7" spans="1:7" ht="105" x14ac:dyDescent="0.25">
      <c r="A7" s="16">
        <v>99</v>
      </c>
      <c r="B7" s="8" t="s">
        <v>84</v>
      </c>
      <c r="C7" s="24" t="s">
        <v>85</v>
      </c>
      <c r="D7" s="24">
        <v>87</v>
      </c>
      <c r="E7" s="8" t="s">
        <v>80</v>
      </c>
      <c r="F7" s="12">
        <v>13600</v>
      </c>
      <c r="G7" s="12">
        <v>13600</v>
      </c>
    </row>
    <row r="8" spans="1:7" ht="105" x14ac:dyDescent="0.25">
      <c r="A8" s="16">
        <v>152</v>
      </c>
      <c r="B8" s="8" t="s">
        <v>86</v>
      </c>
      <c r="C8" s="24" t="s">
        <v>87</v>
      </c>
      <c r="D8" s="24">
        <v>75</v>
      </c>
      <c r="E8" s="8" t="s">
        <v>80</v>
      </c>
      <c r="F8" s="12">
        <v>79800</v>
      </c>
      <c r="G8" s="12">
        <v>79800</v>
      </c>
    </row>
    <row r="10" spans="1:7" x14ac:dyDescent="0.25">
      <c r="A10" s="7" t="s">
        <v>1</v>
      </c>
      <c r="B10" s="11"/>
      <c r="C10" s="1"/>
    </row>
    <row r="11" spans="1:7" x14ac:dyDescent="0.25">
      <c r="A11" s="7" t="s">
        <v>2</v>
      </c>
      <c r="B11" s="11"/>
      <c r="D11" s="6" t="s">
        <v>0</v>
      </c>
      <c r="F11" s="25"/>
    </row>
    <row r="13" spans="1:7" x14ac:dyDescent="0.25">
      <c r="F13" s="25"/>
      <c r="G13" s="25"/>
    </row>
    <row r="14" spans="1:7" x14ac:dyDescent="0.25">
      <c r="F14" s="25"/>
      <c r="G14" s="25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Сведения о договорах</vt:lpstr>
      <vt:lpstr>Сведения о товарах РФ</vt:lpstr>
      <vt:lpstr>'Сведения о договорах'!Область_печати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2022-05-06T05:24:37Z</dcterms:modified>
</cp:coreProperties>
</file>