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25" windowWidth="14805" windowHeight="57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договорах'!$A$1:$F$69</definedName>
    <definedName name="_xlnm.Print_Area" localSheetId="1">'Сведения о товарах РФ'!$A$1:$G$20</definedName>
  </definedNames>
  <calcPr calcId="145621"/>
</workbook>
</file>

<file path=xl/calcChain.xml><?xml version="1.0" encoding="utf-8"?>
<calcChain xmlns="http://schemas.openxmlformats.org/spreadsheetml/2006/main">
  <c r="E58" i="3" l="1"/>
  <c r="F58" i="3" l="1"/>
  <c r="E46" i="3" l="1"/>
  <c r="F46" i="3" l="1"/>
  <c r="F47" i="3" s="1"/>
  <c r="E47" i="3" l="1"/>
  <c r="E59" i="3" s="1"/>
  <c r="E64" i="3"/>
  <c r="F64" i="3" l="1"/>
  <c r="F62" i="3" l="1"/>
  <c r="F63" i="3"/>
  <c r="F61" i="3"/>
  <c r="E62" i="3"/>
  <c r="E63" i="3"/>
  <c r="E61" i="3"/>
  <c r="F60" i="3" l="1"/>
  <c r="E60" i="3"/>
  <c r="F65" i="3" l="1"/>
  <c r="E65" i="3"/>
  <c r="F59" i="3" l="1"/>
  <c r="E57" i="3" l="1"/>
  <c r="E56" i="3" s="1"/>
  <c r="F57" i="3"/>
  <c r="F56" i="3" s="1"/>
</calcChain>
</file>

<file path=xl/comments1.xml><?xml version="1.0" encoding="utf-8"?>
<comments xmlns="http://schemas.openxmlformats.org/spreadsheetml/2006/main">
  <authors>
    <author>Автор</author>
  </authors>
  <commentLis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<sst xmlns="http://schemas.openxmlformats.org/spreadsheetml/2006/main" count="163" uniqueCount="146">
  <si>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</si>
  <si>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</si>
  <si>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</si>
  <si>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</si>
  <si>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</si>
  <si>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</si>
  <si>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</si>
  <si>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</si>
  <si>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</si>
  <si>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</si>
  <si>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</si>
  <si>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</si>
  <si>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</si>
  <si>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</si>
  <si>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</si>
  <si>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</si>
  <si>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</si>
  <si>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</si>
  <si>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</si>
  <si>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</si>
  <si>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</si>
  <si>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</si>
  <si>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</si>
  <si>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</si>
  <si>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</si>
  <si>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</si>
  <si>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</si>
  <si>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</si>
  <si>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</si>
  <si>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</si>
  <si>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</si>
  <si>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</si>
  <si>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</si>
  <si>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</si>
  <si>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</si>
  <si>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</si>
  <si>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</si>
  <si>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</si>
  <si>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</si>
  <si>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</si>
  <si>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</si>
  <si>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</si>
  <si>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</si>
  <si>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</si>
  <si>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27.11.4</t>
  </si>
  <si>
    <t>Трансформаторы электрические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</si>
  <si>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</si>
  <si>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27.12.2</t>
  </si>
  <si>
    <t>Устройства коммутации или защиты электрических цепей на напряжение не более 1 кВ</t>
  </si>
  <si>
    <t>31.01.11</t>
  </si>
  <si>
    <t>Мебель металлическая для офисов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</si>
  <si>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мае 2024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</si>
  <si>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Поставка квадроциклов - вездеходов (4х4) для нужд АО"ЮРЭСК"</t>
  </si>
  <si>
    <t>58601045152240000730000</t>
  </si>
  <si>
    <t>Поставка прицепа для перевозки квадроциклов - вездеходов (4х4) для нужд АО"ЮРЭСК"</t>
  </si>
  <si>
    <t>Поставка расходных материалов, запасных частей для ремонта инструментов, инвентаря</t>
  </si>
  <si>
    <t>Оказание услуг по проживанию командированных сотрудников в гостинице г. Белоярский для нужд АО "ЮРЭСК" на 2024-2025 годы</t>
  </si>
  <si>
    <t>Поставка пиломатериалов для нужд Советского филиала АО «ЮРЭСК»</t>
  </si>
  <si>
    <t>Оказание услуг по проживанию командированных сотрудников в гостинице г. Урай для нужд АО "ЮРЭСК" на 2024-2025 годы</t>
  </si>
  <si>
    <t>Поставка комплектующих для монтажа системы контроля управления доступом в Исполнительный аппарат и филиалы АО «ЮРЭСК»</t>
  </si>
  <si>
    <t>Поставка офисной мебели</t>
  </si>
  <si>
    <t>Оказание услуг спецтехники для нужд Советского филиала АО «ЮРЭСК»</t>
  </si>
  <si>
    <t>Поставка офисных кресел и стульев для нужд АО «ЮРЭСК»</t>
  </si>
  <si>
    <t>58601045152240000740000</t>
  </si>
  <si>
    <t>58601045152240000760000</t>
  </si>
  <si>
    <t>58601045152240000770000</t>
  </si>
  <si>
    <t>58601045152240000780000</t>
  </si>
  <si>
    <t>58601045152240000790000</t>
  </si>
  <si>
    <t>58601045152240000800000</t>
  </si>
  <si>
    <t>58601045152240000810000</t>
  </si>
  <si>
    <t>58601045152240000820000</t>
  </si>
  <si>
    <t>58601045152240000830000</t>
  </si>
  <si>
    <t>Поставка автотоваров для нужд АО"ЮРЭСК"</t>
  </si>
  <si>
    <t>58601045152240000840000</t>
  </si>
  <si>
    <t>Транспортные услуги для нужд Кондинского филиала АО «ЮРЭСК»</t>
  </si>
  <si>
    <t>58601045152240000850000</t>
  </si>
  <si>
    <t>Поставка канатов, тросов, веревок</t>
  </si>
  <si>
    <t>58601045152240000860000</t>
  </si>
  <si>
    <t>Поставка устройства комплектного питания</t>
  </si>
  <si>
    <t>58601045152240000870000</t>
  </si>
  <si>
    <t>Оказание услуг с целью обучения персонала для нужд АО «ЮРЭСК» на 2024 год</t>
  </si>
  <si>
    <t>58601045152240000890000</t>
  </si>
  <si>
    <t>Поставка материалов АИИС КУЭ</t>
  </si>
  <si>
    <t>58601045152240000720000</t>
  </si>
  <si>
    <t>Поставка электротоваров</t>
  </si>
  <si>
    <t>58601045152240000900000</t>
  </si>
  <si>
    <t>Оказание охранных услуг для объектов АО «ЮРЭСК» в г.Нягань,г.Югорск,г.Сургут,г.Белоярский (1 Лот)</t>
  </si>
  <si>
    <t>58601045152240000910000</t>
  </si>
  <si>
    <t>Оказание охранных услуг для объектов АО «ЮРЭСК» в г.Ханты-Мансийск,п.Лорба,п.г.т.Междуреченский (2 Лот)</t>
  </si>
  <si>
    <t>58601045152240000920000</t>
  </si>
  <si>
    <t>Поставка фурнитуры, прочих крепежных элементов</t>
  </si>
  <si>
    <t>58601045152240000930000</t>
  </si>
  <si>
    <t>Оказание услуг по проживанию командированных сотрудников в гостинице пгт. Междуреченский для нужд АО "ЮРЭСК" на 2024-2025 годы</t>
  </si>
  <si>
    <t>58601045152240000940000</t>
  </si>
  <si>
    <t>Оказание услуг рассылки информационных СМС-уведомлений для нужд АО "ЮРЭСК"</t>
  </si>
  <si>
    <t>58601045152240000950000</t>
  </si>
  <si>
    <t>Поставка масел для автотранспорта Кондинского филиала АО «ЮРЭСК»</t>
  </si>
  <si>
    <t>58601045152240000960000</t>
  </si>
  <si>
    <t>Техническое обслуживание и ремонт автотранспорта Няганьского филиала АО «ЮРЭСК»</t>
  </si>
  <si>
    <t>58601045152240000970000</t>
  </si>
  <si>
    <t>Выполнение работ по ремонту системы отопления в административном здании в г. Югорске для нужд Советского филиала</t>
  </si>
  <si>
    <t>58601045152240000980000</t>
  </si>
  <si>
    <t>Консультационные услуги при подготовке сметной документации в части оценки стоимостных показателей на соответствие исходным данным, ведомости и объемов работ</t>
  </si>
  <si>
    <t>58601045152240000990000</t>
  </si>
  <si>
    <t>Поставка ГСМ (моторные масла) для автотранспорта Березовского филиала АО «ЮРЭСК», пгт. Березово</t>
  </si>
  <si>
    <t>58601045152240001000000</t>
  </si>
  <si>
    <t>Поставка измерительных приборов для нужд АО "ЮРЭСК"</t>
  </si>
  <si>
    <t>58601045152240001010000</t>
  </si>
  <si>
    <t>Оказание услуг по размещению и хранению на лодочной станции для нужд АО «ЮРЭСК»</t>
  </si>
  <si>
    <t>58601045152240000880000</t>
  </si>
  <si>
    <t>Подготовка и выпуск сюжетов информационного характера о деятельности АО «ЮРЭСК»</t>
  </si>
  <si>
    <t>58601045152240000750000</t>
  </si>
  <si>
    <t>Поставка материалов для благоустройства парковых дорожек</t>
  </si>
  <si>
    <t>58601045152240001020000</t>
  </si>
  <si>
    <t>Услуги по обслуживанию кондиционеров в Кондинском филиале АО «ЮРЭСК»</t>
  </si>
  <si>
    <t>58601045152240001030000</t>
  </si>
  <si>
    <t>Проведение кадастровых работ по установлению и внесению в ЕГРН охранных зон объектов электросетевого хозяйства АО "ЮРЭСК"</t>
  </si>
  <si>
    <t>58601045152240001040000</t>
  </si>
  <si>
    <t>Оказание услуг по теплоснабжению объектов АО «ЮРЭСК» в пгт. Игрим</t>
  </si>
  <si>
    <t>58601045152240001050000</t>
  </si>
  <si>
    <t>26.20.16</t>
  </si>
  <si>
    <t>Устройства ввода или вывода, содержащие или не содержащие в одном корпусе запоминающие устройства</t>
  </si>
  <si>
    <t>26.20.2</t>
  </si>
  <si>
    <t>Устройства запоминающие и прочие устройства хранения данных</t>
  </si>
  <si>
    <t>41.1</t>
  </si>
  <si>
    <t>26.30.11</t>
  </si>
  <si>
    <t>Аппаратура коммуникационная передающая с приемными устройствами</t>
  </si>
  <si>
    <t>26.30.11.190</t>
  </si>
  <si>
    <t>Аппаратура коммуникационная передающая с приемными устройствами прочая, не включенная в другие группировки</t>
  </si>
  <si>
    <t>26.51.6</t>
  </si>
  <si>
    <t>Инструменты и приборы прочие для измерения, контроля и испытаний</t>
  </si>
  <si>
    <t>65.1</t>
  </si>
  <si>
    <t>26.51.63.130</t>
  </si>
  <si>
    <t>Счетчики производства или потребления электроэнергии</t>
  </si>
  <si>
    <t>27.32</t>
  </si>
  <si>
    <t>Провода и кабели электронные и электрические прочие</t>
  </si>
  <si>
    <t>27.90</t>
  </si>
  <si>
    <t>Оборудование электрическое прочее</t>
  </si>
  <si>
    <t>58601045152240000270000</t>
  </si>
  <si>
    <t>58601045152240000380000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</si>
  <si>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</si>
  <si>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</si>
  <si>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</si>
  <si>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</si>
  <si>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27.40</t>
  </si>
  <si>
    <t>Оборудование электрическое осветительное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</si>
</sst>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9"/>
  <sheetViews>
    <sheetView tabSelected="1" zoomScale="80" zoomScaleNormal="80" workbookViewId="0">
      <selection activeCell="G61" sqref="G61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48" t="s">
        <v>51</v>
      </c>
      <c r="B1" s="48"/>
      <c r="C1" s="48"/>
      <c r="D1" s="48"/>
      <c r="E1" s="48"/>
      <c r="F1" s="48"/>
    </row>
    <row r="3" spans="1:6" ht="33" customHeight="1" x14ac:dyDescent="0.25">
      <c r="A3" s="49" t="s">
        <v>1</v>
      </c>
      <c r="B3" s="49"/>
      <c r="C3" s="49"/>
      <c r="D3" s="49"/>
      <c r="E3" s="49"/>
      <c r="F3" s="49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30" x14ac:dyDescent="0.25">
      <c r="A6" s="15">
        <v>1</v>
      </c>
      <c r="B6" s="16" t="s">
        <v>52</v>
      </c>
      <c r="C6" s="17">
        <v>120</v>
      </c>
      <c r="D6" s="18" t="s">
        <v>53</v>
      </c>
      <c r="E6" s="22">
        <v>45414</v>
      </c>
      <c r="F6" s="19">
        <v>9720000</v>
      </c>
    </row>
    <row r="7" spans="1:6" ht="45" x14ac:dyDescent="0.25">
      <c r="A7" s="15">
        <v>2</v>
      </c>
      <c r="B7" s="16" t="s">
        <v>54</v>
      </c>
      <c r="C7" s="17">
        <v>120</v>
      </c>
      <c r="D7" s="18" t="s">
        <v>63</v>
      </c>
      <c r="E7" s="22">
        <v>45414</v>
      </c>
      <c r="F7" s="19">
        <v>920000</v>
      </c>
    </row>
    <row r="8" spans="1:6" ht="45" x14ac:dyDescent="0.25">
      <c r="A8" s="15">
        <v>3</v>
      </c>
      <c r="B8" s="16" t="s">
        <v>55</v>
      </c>
      <c r="C8" s="17">
        <v>130</v>
      </c>
      <c r="D8" s="18" t="s">
        <v>64</v>
      </c>
      <c r="E8" s="22">
        <v>45414</v>
      </c>
      <c r="F8" s="19">
        <v>1378967.96</v>
      </c>
    </row>
    <row r="9" spans="1:6" ht="60" x14ac:dyDescent="0.25">
      <c r="A9" s="15">
        <v>4</v>
      </c>
      <c r="B9" s="16" t="s">
        <v>56</v>
      </c>
      <c r="C9" s="17">
        <v>220</v>
      </c>
      <c r="D9" s="18" t="s">
        <v>65</v>
      </c>
      <c r="E9" s="22">
        <v>45414</v>
      </c>
      <c r="F9" s="19">
        <v>1000000</v>
      </c>
    </row>
    <row r="10" spans="1:6" ht="30" x14ac:dyDescent="0.25">
      <c r="A10" s="15">
        <v>5</v>
      </c>
      <c r="B10" s="16" t="s">
        <v>57</v>
      </c>
      <c r="C10" s="17">
        <v>120</v>
      </c>
      <c r="D10" s="18" t="s">
        <v>66</v>
      </c>
      <c r="E10" s="22">
        <v>45414</v>
      </c>
      <c r="F10" s="19">
        <v>349320</v>
      </c>
    </row>
    <row r="11" spans="1:6" ht="60" x14ac:dyDescent="0.25">
      <c r="A11" s="15">
        <v>6</v>
      </c>
      <c r="B11" s="16" t="s">
        <v>58</v>
      </c>
      <c r="C11" s="17">
        <v>220</v>
      </c>
      <c r="D11" s="18" t="s">
        <v>67</v>
      </c>
      <c r="E11" s="22">
        <v>45415</v>
      </c>
      <c r="F11" s="19">
        <v>500000</v>
      </c>
    </row>
    <row r="12" spans="1:6" ht="75" x14ac:dyDescent="0.25">
      <c r="A12" s="15">
        <v>7</v>
      </c>
      <c r="B12" s="16" t="s">
        <v>59</v>
      </c>
      <c r="C12" s="17">
        <v>120</v>
      </c>
      <c r="D12" s="18" t="s">
        <v>68</v>
      </c>
      <c r="E12" s="22">
        <v>45415</v>
      </c>
      <c r="F12" s="19">
        <v>1942927.45</v>
      </c>
    </row>
    <row r="13" spans="1:6" x14ac:dyDescent="0.25">
      <c r="A13" s="15">
        <v>8</v>
      </c>
      <c r="B13" s="16" t="s">
        <v>60</v>
      </c>
      <c r="C13" s="17">
        <v>130</v>
      </c>
      <c r="D13" s="18" t="s">
        <v>69</v>
      </c>
      <c r="E13" s="22">
        <v>45415</v>
      </c>
      <c r="F13" s="19">
        <v>3149750</v>
      </c>
    </row>
    <row r="14" spans="1:6" ht="30" x14ac:dyDescent="0.25">
      <c r="A14" s="15">
        <v>9</v>
      </c>
      <c r="B14" s="16" t="s">
        <v>61</v>
      </c>
      <c r="C14" s="17">
        <v>120</v>
      </c>
      <c r="D14" s="18" t="s">
        <v>70</v>
      </c>
      <c r="E14" s="22">
        <v>45415</v>
      </c>
      <c r="F14" s="19">
        <v>557150</v>
      </c>
    </row>
    <row r="15" spans="1:6" ht="30" x14ac:dyDescent="0.25">
      <c r="A15" s="15">
        <v>10</v>
      </c>
      <c r="B15" s="16" t="s">
        <v>62</v>
      </c>
      <c r="C15" s="17">
        <v>130</v>
      </c>
      <c r="D15" s="18" t="s">
        <v>71</v>
      </c>
      <c r="E15" s="22">
        <v>45418</v>
      </c>
      <c r="F15" s="19">
        <v>539322.96</v>
      </c>
    </row>
    <row r="16" spans="1:6" ht="30" x14ac:dyDescent="0.25">
      <c r="A16" s="15">
        <v>11</v>
      </c>
      <c r="B16" s="16" t="s">
        <v>72</v>
      </c>
      <c r="C16" s="17">
        <v>220</v>
      </c>
      <c r="D16" s="18" t="s">
        <v>73</v>
      </c>
      <c r="E16" s="22">
        <v>45415</v>
      </c>
      <c r="F16" s="19">
        <v>534100.80000000005</v>
      </c>
    </row>
    <row r="17" spans="1:6" ht="30" x14ac:dyDescent="0.25">
      <c r="A17" s="15">
        <v>12</v>
      </c>
      <c r="B17" s="16" t="s">
        <v>74</v>
      </c>
      <c r="C17" s="17">
        <v>120</v>
      </c>
      <c r="D17" s="18" t="s">
        <v>75</v>
      </c>
      <c r="E17" s="22">
        <v>45419</v>
      </c>
      <c r="F17" s="19">
        <v>419458.83</v>
      </c>
    </row>
    <row r="18" spans="1:6" x14ac:dyDescent="0.25">
      <c r="A18" s="15">
        <v>13</v>
      </c>
      <c r="B18" s="16" t="s">
        <v>76</v>
      </c>
      <c r="C18" s="17">
        <v>130</v>
      </c>
      <c r="D18" s="18" t="s">
        <v>77</v>
      </c>
      <c r="E18" s="22">
        <v>45419</v>
      </c>
      <c r="F18" s="19">
        <v>165425.4</v>
      </c>
    </row>
    <row r="19" spans="1:6" ht="30" x14ac:dyDescent="0.25">
      <c r="A19" s="15">
        <v>14</v>
      </c>
      <c r="B19" s="16" t="s">
        <v>78</v>
      </c>
      <c r="C19" s="17">
        <v>120</v>
      </c>
      <c r="D19" s="18" t="s">
        <v>79</v>
      </c>
      <c r="E19" s="22">
        <v>45419</v>
      </c>
      <c r="F19" s="19">
        <v>350400</v>
      </c>
    </row>
    <row r="20" spans="1:6" ht="45" x14ac:dyDescent="0.25">
      <c r="A20" s="15">
        <v>15</v>
      </c>
      <c r="B20" s="16" t="s">
        <v>80</v>
      </c>
      <c r="C20" s="17">
        <v>220</v>
      </c>
      <c r="D20" s="18" t="s">
        <v>81</v>
      </c>
      <c r="E20" s="22">
        <v>45419</v>
      </c>
      <c r="F20" s="19">
        <v>324000</v>
      </c>
    </row>
    <row r="21" spans="1:6" x14ac:dyDescent="0.25">
      <c r="A21" s="15">
        <v>16</v>
      </c>
      <c r="B21" s="16" t="s">
        <v>82</v>
      </c>
      <c r="C21" s="17">
        <v>130</v>
      </c>
      <c r="D21" s="18" t="s">
        <v>83</v>
      </c>
      <c r="E21" s="22">
        <v>45414</v>
      </c>
      <c r="F21" s="19">
        <v>52407837.600000001</v>
      </c>
    </row>
    <row r="22" spans="1:6" x14ac:dyDescent="0.25">
      <c r="A22" s="15">
        <v>17</v>
      </c>
      <c r="B22" s="16" t="s">
        <v>84</v>
      </c>
      <c r="C22" s="17">
        <v>120</v>
      </c>
      <c r="D22" s="18" t="s">
        <v>85</v>
      </c>
      <c r="E22" s="22">
        <v>45420</v>
      </c>
      <c r="F22" s="19">
        <v>1655433.24</v>
      </c>
    </row>
    <row r="23" spans="1:6" ht="60" x14ac:dyDescent="0.25">
      <c r="A23" s="15">
        <v>18</v>
      </c>
      <c r="B23" s="16" t="s">
        <v>86</v>
      </c>
      <c r="C23" s="17">
        <v>220</v>
      </c>
      <c r="D23" s="18" t="s">
        <v>87</v>
      </c>
      <c r="E23" s="22">
        <v>45420</v>
      </c>
      <c r="F23" s="19">
        <v>10135080</v>
      </c>
    </row>
    <row r="24" spans="1:6" ht="60" x14ac:dyDescent="0.25">
      <c r="A24" s="15">
        <v>19</v>
      </c>
      <c r="B24" s="16" t="s">
        <v>88</v>
      </c>
      <c r="C24" s="17">
        <v>220</v>
      </c>
      <c r="D24" s="18" t="s">
        <v>89</v>
      </c>
      <c r="E24" s="22">
        <v>45420</v>
      </c>
      <c r="F24" s="19">
        <v>10293000</v>
      </c>
    </row>
    <row r="25" spans="1:6" ht="30" x14ac:dyDescent="0.25">
      <c r="A25" s="15">
        <v>20</v>
      </c>
      <c r="B25" s="16" t="s">
        <v>90</v>
      </c>
      <c r="C25" s="17">
        <v>130</v>
      </c>
      <c r="D25" s="18" t="s">
        <v>91</v>
      </c>
      <c r="E25" s="22">
        <v>45425</v>
      </c>
      <c r="F25" s="19">
        <v>176972.82</v>
      </c>
    </row>
    <row r="26" spans="1:6" ht="15" customHeight="1" x14ac:dyDescent="0.25">
      <c r="A26" s="15">
        <v>21</v>
      </c>
      <c r="B26" s="16" t="s">
        <v>92</v>
      </c>
      <c r="C26" s="17">
        <v>220</v>
      </c>
      <c r="D26" s="18" t="s">
        <v>93</v>
      </c>
      <c r="E26" s="22">
        <v>45427</v>
      </c>
      <c r="F26" s="19">
        <v>915083</v>
      </c>
    </row>
    <row r="27" spans="1:6" ht="15" customHeight="1" x14ac:dyDescent="0.25">
      <c r="A27" s="15">
        <v>22</v>
      </c>
      <c r="B27" s="16" t="s">
        <v>94</v>
      </c>
      <c r="C27" s="17">
        <v>220</v>
      </c>
      <c r="D27" s="18" t="s">
        <v>95</v>
      </c>
      <c r="E27" s="22">
        <v>45426</v>
      </c>
      <c r="F27" s="19">
        <v>119999.84</v>
      </c>
    </row>
    <row r="28" spans="1:6" ht="15" customHeight="1" x14ac:dyDescent="0.25">
      <c r="A28" s="15">
        <v>23</v>
      </c>
      <c r="B28" s="16" t="s">
        <v>96</v>
      </c>
      <c r="C28" s="17">
        <v>120</v>
      </c>
      <c r="D28" s="18" t="s">
        <v>97</v>
      </c>
      <c r="E28" s="22">
        <v>45428</v>
      </c>
      <c r="F28" s="19">
        <v>452300</v>
      </c>
    </row>
    <row r="29" spans="1:6" ht="15" customHeight="1" x14ac:dyDescent="0.25">
      <c r="A29" s="15">
        <v>24</v>
      </c>
      <c r="B29" s="16" t="s">
        <v>98</v>
      </c>
      <c r="C29" s="17">
        <v>120</v>
      </c>
      <c r="D29" s="18" t="s">
        <v>99</v>
      </c>
      <c r="E29" s="22">
        <v>45432</v>
      </c>
      <c r="F29" s="19">
        <v>4425000</v>
      </c>
    </row>
    <row r="30" spans="1:6" ht="15" customHeight="1" x14ac:dyDescent="0.25">
      <c r="A30" s="15">
        <v>25</v>
      </c>
      <c r="B30" s="16" t="s">
        <v>100</v>
      </c>
      <c r="C30" s="17">
        <v>120</v>
      </c>
      <c r="D30" s="18" t="s">
        <v>101</v>
      </c>
      <c r="E30" s="22">
        <v>45432</v>
      </c>
      <c r="F30" s="19">
        <v>236725.25</v>
      </c>
    </row>
    <row r="31" spans="1:6" ht="15" customHeight="1" x14ac:dyDescent="0.25">
      <c r="A31" s="15">
        <v>26</v>
      </c>
      <c r="B31" s="16" t="s">
        <v>102</v>
      </c>
      <c r="C31" s="17">
        <v>220</v>
      </c>
      <c r="D31" s="18" t="s">
        <v>103</v>
      </c>
      <c r="E31" s="22">
        <v>45434</v>
      </c>
      <c r="F31" s="19">
        <v>1000000</v>
      </c>
    </row>
    <row r="32" spans="1:6" ht="15" customHeight="1" x14ac:dyDescent="0.25">
      <c r="A32" s="15">
        <v>27</v>
      </c>
      <c r="B32" s="16" t="s">
        <v>104</v>
      </c>
      <c r="C32" s="17">
        <v>120</v>
      </c>
      <c r="D32" s="18" t="s">
        <v>105</v>
      </c>
      <c r="E32" s="22">
        <v>45439</v>
      </c>
      <c r="F32" s="19">
        <v>323838.59999999998</v>
      </c>
    </row>
    <row r="33" spans="1:6" ht="15" customHeight="1" x14ac:dyDescent="0.25">
      <c r="A33" s="15">
        <v>28</v>
      </c>
      <c r="B33" s="16" t="s">
        <v>106</v>
      </c>
      <c r="C33" s="17">
        <v>220</v>
      </c>
      <c r="D33" s="18" t="s">
        <v>107</v>
      </c>
      <c r="E33" s="22">
        <v>45439</v>
      </c>
      <c r="F33" s="19">
        <v>2813465.86</v>
      </c>
    </row>
    <row r="34" spans="1:6" ht="15" customHeight="1" x14ac:dyDescent="0.25">
      <c r="A34" s="15">
        <v>29</v>
      </c>
      <c r="B34" s="16" t="s">
        <v>108</v>
      </c>
      <c r="C34" s="17">
        <v>220</v>
      </c>
      <c r="D34" s="18" t="s">
        <v>109</v>
      </c>
      <c r="E34" s="22">
        <v>45419</v>
      </c>
      <c r="F34" s="19">
        <v>193050</v>
      </c>
    </row>
    <row r="35" spans="1:6" ht="45" x14ac:dyDescent="0.25">
      <c r="A35" s="15">
        <v>30</v>
      </c>
      <c r="B35" s="16" t="s">
        <v>110</v>
      </c>
      <c r="C35" s="17">
        <v>131</v>
      </c>
      <c r="D35" s="18" t="s">
        <v>111</v>
      </c>
      <c r="E35" s="22">
        <v>45414</v>
      </c>
      <c r="F35" s="19">
        <v>526666.67000000004</v>
      </c>
    </row>
    <row r="36" spans="1:6" ht="30" x14ac:dyDescent="0.25">
      <c r="A36" s="15">
        <v>31</v>
      </c>
      <c r="B36" s="16" t="s">
        <v>112</v>
      </c>
      <c r="C36" s="17">
        <v>220</v>
      </c>
      <c r="D36" s="18" t="s">
        <v>113</v>
      </c>
      <c r="E36" s="22">
        <v>45442</v>
      </c>
      <c r="F36" s="19">
        <v>1876248.12</v>
      </c>
    </row>
    <row r="37" spans="1:6" ht="45" x14ac:dyDescent="0.25">
      <c r="A37" s="15">
        <v>32</v>
      </c>
      <c r="B37" s="16" t="s">
        <v>114</v>
      </c>
      <c r="C37" s="17">
        <v>220</v>
      </c>
      <c r="D37" s="18" t="s">
        <v>115</v>
      </c>
      <c r="E37" s="22">
        <v>45442</v>
      </c>
      <c r="F37" s="19">
        <v>135000</v>
      </c>
    </row>
    <row r="38" spans="1:6" ht="75" x14ac:dyDescent="0.25">
      <c r="A38" s="15">
        <v>33</v>
      </c>
      <c r="B38" s="16" t="s">
        <v>116</v>
      </c>
      <c r="C38" s="17">
        <v>120</v>
      </c>
      <c r="D38" s="18" t="s">
        <v>117</v>
      </c>
      <c r="E38" s="22">
        <v>45443</v>
      </c>
      <c r="F38" s="19">
        <v>1110000</v>
      </c>
    </row>
    <row r="39" spans="1:6" ht="30" x14ac:dyDescent="0.25">
      <c r="A39" s="15">
        <v>34</v>
      </c>
      <c r="B39" s="16" t="s">
        <v>118</v>
      </c>
      <c r="C39" s="17">
        <v>220</v>
      </c>
      <c r="D39" s="18" t="s">
        <v>119</v>
      </c>
      <c r="E39" s="22">
        <v>45443</v>
      </c>
      <c r="F39" s="19">
        <v>416005.77</v>
      </c>
    </row>
    <row r="41" spans="1:6" ht="30.75" customHeight="1" x14ac:dyDescent="0.25">
      <c r="A41" s="49" t="s">
        <v>7</v>
      </c>
      <c r="B41" s="49"/>
      <c r="C41" s="49"/>
      <c r="D41" s="49"/>
      <c r="E41" s="49"/>
      <c r="F41" s="49"/>
    </row>
    <row r="43" spans="1:6" ht="75" x14ac:dyDescent="0.25">
      <c r="A43" s="2" t="s">
        <v>3</v>
      </c>
      <c r="B43" s="50" t="s">
        <v>8</v>
      </c>
      <c r="C43" s="50"/>
      <c r="D43" s="50"/>
      <c r="E43" s="2" t="s">
        <v>9</v>
      </c>
      <c r="F43" s="2" t="s">
        <v>17</v>
      </c>
    </row>
    <row r="44" spans="1:6" ht="30" customHeight="1" x14ac:dyDescent="0.25">
      <c r="A44" s="2">
        <v>35</v>
      </c>
      <c r="B44" s="51" t="s">
        <v>16</v>
      </c>
      <c r="C44" s="51"/>
      <c r="D44" s="51"/>
      <c r="E44" s="5">
        <v>0</v>
      </c>
      <c r="F44" s="4">
        <v>0</v>
      </c>
    </row>
    <row r="45" spans="1:6" ht="45" customHeight="1" x14ac:dyDescent="0.25">
      <c r="A45" s="2">
        <v>36</v>
      </c>
      <c r="B45" s="51" t="s">
        <v>18</v>
      </c>
      <c r="C45" s="51"/>
      <c r="D45" s="51"/>
      <c r="E45" s="13">
        <v>1</v>
      </c>
      <c r="F45" s="14">
        <v>1238000</v>
      </c>
    </row>
    <row r="46" spans="1:6" ht="30" hidden="1" customHeight="1" outlineLevel="1" x14ac:dyDescent="0.25">
      <c r="A46" s="9" t="s">
        <v>32</v>
      </c>
      <c r="B46" s="53" t="s">
        <v>33</v>
      </c>
      <c r="C46" s="53"/>
      <c r="D46" s="53"/>
      <c r="E46" s="13">
        <f>COUNTIF(C6:C39,220)</f>
        <v>14</v>
      </c>
      <c r="F46" s="14">
        <f>SUMIF(C6:C39,220,F6:F39)</f>
        <v>30255033.390000001</v>
      </c>
    </row>
    <row r="47" spans="1:6" ht="30" hidden="1" customHeight="1" outlineLevel="1" x14ac:dyDescent="0.25">
      <c r="A47" s="12" t="s">
        <v>34</v>
      </c>
      <c r="B47" s="52" t="s">
        <v>18</v>
      </c>
      <c r="C47" s="52"/>
      <c r="D47" s="52"/>
      <c r="E47" s="30">
        <f>E45+E46</f>
        <v>15</v>
      </c>
      <c r="F47" s="31">
        <f>F46+F45</f>
        <v>31493033.390000001</v>
      </c>
    </row>
    <row r="48" spans="1:6" ht="48.75" customHeight="1" collapsed="1" x14ac:dyDescent="0.25">
      <c r="A48" s="2">
        <v>37</v>
      </c>
      <c r="B48" s="51" t="s">
        <v>19</v>
      </c>
      <c r="C48" s="51"/>
      <c r="D48" s="51"/>
      <c r="E48" s="33">
        <v>41</v>
      </c>
      <c r="F48" s="34">
        <v>2264398.9700000002</v>
      </c>
    </row>
    <row r="49" spans="1:6" ht="75" customHeight="1" x14ac:dyDescent="0.25">
      <c r="A49" s="24">
        <v>38</v>
      </c>
      <c r="B49" s="51" t="s">
        <v>35</v>
      </c>
      <c r="C49" s="51"/>
      <c r="D49" s="51"/>
      <c r="E49" s="13">
        <v>0</v>
      </c>
      <c r="F49" s="14">
        <v>0</v>
      </c>
    </row>
    <row r="50" spans="1:6" ht="60" customHeight="1" x14ac:dyDescent="0.25">
      <c r="A50" s="32">
        <v>39</v>
      </c>
      <c r="B50" s="51" t="s">
        <v>36</v>
      </c>
      <c r="C50" s="51"/>
      <c r="D50" s="51"/>
      <c r="E50" s="13">
        <v>0</v>
      </c>
      <c r="F50" s="14">
        <v>0</v>
      </c>
    </row>
    <row r="51" spans="1:6" ht="92.25" customHeight="1" x14ac:dyDescent="0.25">
      <c r="A51" s="32">
        <v>40</v>
      </c>
      <c r="B51" s="51" t="s">
        <v>37</v>
      </c>
      <c r="C51" s="51"/>
      <c r="D51" s="51"/>
      <c r="E51" s="13">
        <v>0</v>
      </c>
      <c r="F51" s="14">
        <v>0</v>
      </c>
    </row>
    <row r="53" spans="1:6" x14ac:dyDescent="0.25">
      <c r="A53" s="49" t="s">
        <v>31</v>
      </c>
      <c r="B53" s="49"/>
      <c r="C53" s="49"/>
      <c r="D53" s="49"/>
      <c r="E53" s="49"/>
      <c r="F53" s="49"/>
    </row>
    <row r="55" spans="1:6" ht="60" x14ac:dyDescent="0.25">
      <c r="A55" s="42" t="s">
        <v>10</v>
      </c>
      <c r="B55" s="43"/>
      <c r="C55" s="43"/>
      <c r="D55" s="44"/>
      <c r="E55" s="2" t="s">
        <v>10</v>
      </c>
      <c r="F55" s="2" t="s">
        <v>20</v>
      </c>
    </row>
    <row r="56" spans="1:6" x14ac:dyDescent="0.25">
      <c r="A56" s="45" t="s">
        <v>21</v>
      </c>
      <c r="B56" s="46"/>
      <c r="C56" s="46"/>
      <c r="D56" s="47"/>
      <c r="E56" s="20">
        <f>SUM(E57:E64)</f>
        <v>76</v>
      </c>
      <c r="F56" s="21">
        <f>SUM(F57:F64)</f>
        <v>114564929.14</v>
      </c>
    </row>
    <row r="57" spans="1:6" ht="30" customHeight="1" x14ac:dyDescent="0.25">
      <c r="A57" s="36" t="s">
        <v>11</v>
      </c>
      <c r="B57" s="37"/>
      <c r="C57" s="37"/>
      <c r="D57" s="38"/>
      <c r="E57" s="13">
        <f>E44</f>
        <v>0</v>
      </c>
      <c r="F57" s="14">
        <f>F44</f>
        <v>0</v>
      </c>
    </row>
    <row r="58" spans="1:6" ht="30" customHeight="1" x14ac:dyDescent="0.25">
      <c r="A58" s="36" t="s">
        <v>12</v>
      </c>
      <c r="B58" s="37"/>
      <c r="C58" s="37"/>
      <c r="D58" s="38"/>
      <c r="E58" s="13">
        <f>E48</f>
        <v>41</v>
      </c>
      <c r="F58" s="14">
        <f>F48</f>
        <v>2264398.9700000002</v>
      </c>
    </row>
    <row r="59" spans="1:6" ht="30" customHeight="1" x14ac:dyDescent="0.25">
      <c r="A59" s="36" t="s">
        <v>13</v>
      </c>
      <c r="B59" s="37"/>
      <c r="C59" s="37"/>
      <c r="D59" s="38"/>
      <c r="E59" s="13">
        <f>E47</f>
        <v>15</v>
      </c>
      <c r="F59" s="14">
        <f>F47</f>
        <v>31493033.390000001</v>
      </c>
    </row>
    <row r="60" spans="1:6" ht="75" customHeight="1" x14ac:dyDescent="0.25">
      <c r="A60" s="36" t="s">
        <v>38</v>
      </c>
      <c r="B60" s="37"/>
      <c r="C60" s="37"/>
      <c r="D60" s="38"/>
      <c r="E60" s="13">
        <f>SUM(E61:E63)</f>
        <v>0</v>
      </c>
      <c r="F60" s="14">
        <f>SUM(F61:F63)</f>
        <v>0</v>
      </c>
    </row>
    <row r="61" spans="1:6" ht="75" customHeight="1" x14ac:dyDescent="0.25">
      <c r="A61" s="39" t="s">
        <v>39</v>
      </c>
      <c r="B61" s="40"/>
      <c r="C61" s="40"/>
      <c r="D61" s="41"/>
      <c r="E61" s="13">
        <f>E49</f>
        <v>0</v>
      </c>
      <c r="F61" s="14">
        <f>F49</f>
        <v>0</v>
      </c>
    </row>
    <row r="62" spans="1:6" ht="64.5" customHeight="1" x14ac:dyDescent="0.25">
      <c r="A62" s="39" t="s">
        <v>40</v>
      </c>
      <c r="B62" s="40"/>
      <c r="C62" s="40"/>
      <c r="D62" s="41"/>
      <c r="E62" s="13">
        <f t="shared" ref="E62:F63" si="0">E50</f>
        <v>0</v>
      </c>
      <c r="F62" s="14">
        <f t="shared" si="0"/>
        <v>0</v>
      </c>
    </row>
    <row r="63" spans="1:6" ht="92.25" customHeight="1" x14ac:dyDescent="0.25">
      <c r="A63" s="39" t="s">
        <v>41</v>
      </c>
      <c r="B63" s="40"/>
      <c r="C63" s="40"/>
      <c r="D63" s="41"/>
      <c r="E63" s="13">
        <f t="shared" si="0"/>
        <v>0</v>
      </c>
      <c r="F63" s="14">
        <f t="shared" si="0"/>
        <v>0</v>
      </c>
    </row>
    <row r="64" spans="1:6" ht="45" customHeight="1" x14ac:dyDescent="0.25">
      <c r="A64" s="36" t="s">
        <v>22</v>
      </c>
      <c r="B64" s="37"/>
      <c r="C64" s="37"/>
      <c r="D64" s="38"/>
      <c r="E64" s="13">
        <f>COUNTIF(C6:C39,120)+COUNTIF(C6:C39,130)+COUNTIF(C6:C39,131)+COUNTIF(C6:C39,121)+COUNTIF(C6:C39,132)+COUNTIF(C6:C39,122)</f>
        <v>20</v>
      </c>
      <c r="F64" s="14">
        <f>SUMIF(C6:C39,120,F6:F39)+SUMIF(C6:C39,130,F6:F39)+SUMIF(C6:C39,131,F6:F39)+SUMIF(C6:C39,121,F6:F39)+SUMIF(C6:C39,132,F6:F39)+SUMIF(C6:C39,122,F6:F39)</f>
        <v>80807496.780000001</v>
      </c>
    </row>
    <row r="65" spans="1:6" ht="58.5" customHeight="1" x14ac:dyDescent="0.25">
      <c r="A65" s="39" t="s">
        <v>14</v>
      </c>
      <c r="B65" s="40"/>
      <c r="C65" s="40"/>
      <c r="D65" s="41"/>
      <c r="E65" s="13">
        <f>COUNTIF(C6:C39,131)+COUNTIF(C6:C39,121)+COUNTIF(C6:C39,132)+COUNTIF(C6:C39,122)</f>
        <v>1</v>
      </c>
      <c r="F65" s="14">
        <f>SUMIF(C6:C39,131,F6:F39)+SUMIF(C6:C39,121,F6:F39)+SUMIF(C6:C39,132,F6:F39)+SUMIF(C6:C39,122,F6:F39)</f>
        <v>526666.67000000004</v>
      </c>
    </row>
    <row r="68" spans="1:6" x14ac:dyDescent="0.25">
      <c r="A68" s="35" t="s">
        <v>43</v>
      </c>
      <c r="B68" s="35"/>
      <c r="C68" s="1"/>
    </row>
    <row r="69" spans="1:6" x14ac:dyDescent="0.25">
      <c r="A69" s="35" t="s">
        <v>42</v>
      </c>
      <c r="B69" s="35"/>
      <c r="C69" s="6" t="s">
        <v>0</v>
      </c>
    </row>
  </sheetData>
  <mergeCells count="26">
    <mergeCell ref="A1:F1"/>
    <mergeCell ref="A53:F53"/>
    <mergeCell ref="A3:F3"/>
    <mergeCell ref="A41:F41"/>
    <mergeCell ref="B43:D43"/>
    <mergeCell ref="B51:D51"/>
    <mergeCell ref="B44:D44"/>
    <mergeCell ref="B45:D45"/>
    <mergeCell ref="B48:D48"/>
    <mergeCell ref="B47:D47"/>
    <mergeCell ref="B46:D46"/>
    <mergeCell ref="B49:D49"/>
    <mergeCell ref="B50:D50"/>
    <mergeCell ref="A68:B68"/>
    <mergeCell ref="A69:B69"/>
    <mergeCell ref="A64:D64"/>
    <mergeCell ref="A65:D65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0" zoomScaleNormal="100" zoomScaleSheetLayoutView="80" workbookViewId="0">
      <pane ySplit="2" topLeftCell="A6" activePane="bottomLeft" state="frozen"/>
      <selection pane="bottomLeft" activeCell="E14" sqref="E14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23</v>
      </c>
      <c r="B1" s="54"/>
      <c r="C1" s="54"/>
      <c r="D1" s="54"/>
      <c r="E1" s="54"/>
      <c r="F1" s="54"/>
      <c r="G1" s="54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05" x14ac:dyDescent="0.25">
      <c r="A3" s="15">
        <v>3</v>
      </c>
      <c r="B3" s="18" t="s">
        <v>140</v>
      </c>
      <c r="C3" s="15" t="s">
        <v>141</v>
      </c>
      <c r="D3" s="15">
        <v>70</v>
      </c>
      <c r="E3" s="18" t="s">
        <v>46</v>
      </c>
      <c r="F3" s="29">
        <v>98098</v>
      </c>
      <c r="G3" s="29">
        <v>0</v>
      </c>
    </row>
    <row r="4" spans="1:7" ht="45" x14ac:dyDescent="0.25">
      <c r="A4" s="15">
        <v>38</v>
      </c>
      <c r="B4" s="18" t="s">
        <v>120</v>
      </c>
      <c r="C4" s="15" t="s">
        <v>121</v>
      </c>
      <c r="D4" s="15">
        <v>3</v>
      </c>
      <c r="E4" s="18" t="s">
        <v>138</v>
      </c>
      <c r="F4" s="29">
        <v>5821860</v>
      </c>
      <c r="G4" s="29">
        <v>5821860</v>
      </c>
    </row>
    <row r="5" spans="1:7" ht="30" x14ac:dyDescent="0.25">
      <c r="A5" s="15">
        <v>40</v>
      </c>
      <c r="B5" s="18" t="s">
        <v>122</v>
      </c>
      <c r="C5" s="15" t="s">
        <v>123</v>
      </c>
      <c r="D5" s="15">
        <v>50</v>
      </c>
      <c r="E5" s="18" t="s">
        <v>138</v>
      </c>
      <c r="F5" s="29">
        <v>75780</v>
      </c>
      <c r="G5" s="29">
        <v>0</v>
      </c>
    </row>
    <row r="6" spans="1:7" ht="15" customHeight="1" x14ac:dyDescent="0.25">
      <c r="A6" s="15" t="s">
        <v>124</v>
      </c>
      <c r="B6" s="18" t="s">
        <v>125</v>
      </c>
      <c r="C6" s="15" t="s">
        <v>126</v>
      </c>
      <c r="D6" s="15">
        <v>55</v>
      </c>
      <c r="E6" s="18" t="s">
        <v>138</v>
      </c>
      <c r="F6" s="29">
        <v>645000</v>
      </c>
      <c r="G6" s="29">
        <v>645000</v>
      </c>
    </row>
    <row r="7" spans="1:7" ht="15" customHeight="1" x14ac:dyDescent="0.25">
      <c r="A7" s="15">
        <v>47</v>
      </c>
      <c r="B7" s="18" t="s">
        <v>127</v>
      </c>
      <c r="C7" s="15" t="s">
        <v>128</v>
      </c>
      <c r="D7" s="15">
        <v>73</v>
      </c>
      <c r="E7" s="18" t="s">
        <v>138</v>
      </c>
      <c r="F7" s="29">
        <v>645000</v>
      </c>
      <c r="G7" s="29">
        <v>645000</v>
      </c>
    </row>
    <row r="8" spans="1:7" ht="15" customHeight="1" x14ac:dyDescent="0.25">
      <c r="A8" s="15">
        <v>53</v>
      </c>
      <c r="B8" s="18" t="s">
        <v>142</v>
      </c>
      <c r="C8" s="15" t="s">
        <v>143</v>
      </c>
      <c r="D8" s="15">
        <v>90</v>
      </c>
      <c r="E8" s="18" t="s">
        <v>46</v>
      </c>
      <c r="F8" s="29">
        <v>17000</v>
      </c>
      <c r="G8" s="29">
        <v>17000</v>
      </c>
    </row>
    <row r="9" spans="1:7" ht="15" customHeight="1" x14ac:dyDescent="0.25">
      <c r="A9" s="15">
        <v>65</v>
      </c>
      <c r="B9" s="18" t="s">
        <v>129</v>
      </c>
      <c r="C9" s="15" t="s">
        <v>130</v>
      </c>
      <c r="D9" s="15">
        <v>90</v>
      </c>
      <c r="E9" s="18" t="s">
        <v>138</v>
      </c>
      <c r="F9" s="29">
        <v>24041952</v>
      </c>
      <c r="G9" s="29">
        <v>24041952</v>
      </c>
    </row>
    <row r="10" spans="1:7" ht="30" x14ac:dyDescent="0.25">
      <c r="A10" s="15" t="s">
        <v>131</v>
      </c>
      <c r="B10" s="18" t="s">
        <v>132</v>
      </c>
      <c r="C10" s="15" t="s">
        <v>133</v>
      </c>
      <c r="D10" s="15">
        <v>90</v>
      </c>
      <c r="E10" s="18" t="s">
        <v>138</v>
      </c>
      <c r="F10" s="29">
        <v>24041952</v>
      </c>
      <c r="G10" s="29">
        <v>24041952</v>
      </c>
    </row>
    <row r="11" spans="1:7" x14ac:dyDescent="0.25">
      <c r="A11" s="15">
        <v>81</v>
      </c>
      <c r="B11" s="18" t="s">
        <v>44</v>
      </c>
      <c r="C11" s="15" t="s">
        <v>45</v>
      </c>
      <c r="D11" s="15">
        <v>80</v>
      </c>
      <c r="E11" s="18" t="s">
        <v>138</v>
      </c>
      <c r="F11" s="29">
        <v>2185632</v>
      </c>
      <c r="G11" s="29">
        <v>2185632</v>
      </c>
    </row>
    <row r="12" spans="1:7" ht="45" x14ac:dyDescent="0.25">
      <c r="A12" s="15">
        <v>86</v>
      </c>
      <c r="B12" s="18" t="s">
        <v>47</v>
      </c>
      <c r="C12" s="15" t="s">
        <v>48</v>
      </c>
      <c r="D12" s="15">
        <v>80</v>
      </c>
      <c r="E12" s="18" t="s">
        <v>138</v>
      </c>
      <c r="F12" s="29">
        <v>34560</v>
      </c>
      <c r="G12" s="29">
        <v>0</v>
      </c>
    </row>
    <row r="13" spans="1:7" ht="30" x14ac:dyDescent="0.25">
      <c r="A13" s="15">
        <v>94</v>
      </c>
      <c r="B13" s="18" t="s">
        <v>134</v>
      </c>
      <c r="C13" s="15" t="s">
        <v>135</v>
      </c>
      <c r="D13" s="15">
        <v>80</v>
      </c>
      <c r="E13" s="18" t="s">
        <v>138</v>
      </c>
      <c r="F13" s="29">
        <v>24600</v>
      </c>
      <c r="G13" s="29">
        <v>0</v>
      </c>
    </row>
    <row r="14" spans="1:7" ht="105" x14ac:dyDescent="0.25">
      <c r="A14" s="15">
        <v>95</v>
      </c>
      <c r="B14" s="18" t="s">
        <v>144</v>
      </c>
      <c r="C14" s="15" t="s">
        <v>145</v>
      </c>
      <c r="D14" s="15">
        <v>90</v>
      </c>
      <c r="E14" s="18" t="s">
        <v>46</v>
      </c>
      <c r="F14" s="29">
        <v>15706.73</v>
      </c>
      <c r="G14" s="29">
        <v>15706.73</v>
      </c>
    </row>
    <row r="15" spans="1:7" x14ac:dyDescent="0.25">
      <c r="A15" s="15">
        <v>99</v>
      </c>
      <c r="B15" s="18" t="s">
        <v>136</v>
      </c>
      <c r="C15" s="15" t="s">
        <v>137</v>
      </c>
      <c r="D15" s="15">
        <v>87</v>
      </c>
      <c r="E15" s="18" t="s">
        <v>139</v>
      </c>
      <c r="F15" s="29">
        <v>1221603.6000000001</v>
      </c>
      <c r="G15" s="29">
        <v>1221603.6000000001</v>
      </c>
    </row>
    <row r="16" spans="1:7" x14ac:dyDescent="0.25">
      <c r="A16" s="15">
        <v>226</v>
      </c>
      <c r="B16" s="18" t="s">
        <v>49</v>
      </c>
      <c r="C16" s="15" t="s">
        <v>50</v>
      </c>
      <c r="D16" s="15">
        <v>75</v>
      </c>
      <c r="E16" s="18" t="s">
        <v>71</v>
      </c>
      <c r="F16" s="29">
        <v>539322.96</v>
      </c>
      <c r="G16" s="29">
        <v>539322.96</v>
      </c>
    </row>
    <row r="17" spans="1:7" x14ac:dyDescent="0.25">
      <c r="A17" s="25"/>
      <c r="B17" s="26"/>
      <c r="C17" s="27"/>
      <c r="D17" s="27"/>
      <c r="E17" s="26"/>
      <c r="F17" s="28"/>
      <c r="G17" s="28"/>
    </row>
    <row r="19" spans="1:7" x14ac:dyDescent="0.25">
      <c r="A19" s="7" t="s">
        <v>43</v>
      </c>
      <c r="B19" s="11"/>
      <c r="C19" s="1"/>
    </row>
    <row r="20" spans="1:7" x14ac:dyDescent="0.25">
      <c r="A20" s="7" t="s">
        <v>42</v>
      </c>
      <c r="B20" s="11"/>
      <c r="D20" s="6" t="s">
        <v>0</v>
      </c>
      <c r="F20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2024-06-04T08:56:00Z</dcterms:modified>
</cp:coreProperties>
</file>