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05" windowWidth="14805" windowHeight="6510"/>
  </bookViews>
  <sheets>
    <sheet name="Сведения о договорах" sheetId="3" r:id="rId1"/>
    <sheet name="Сведения о товарах РФ" sheetId="4" r:id="rId2"/>
  </sheets>
  <definedNames>
    <definedName name="_xlnm.Print_Area" localSheetId="0">'Сведения о договорах'!$A$1:$F$47</definedName>
    <definedName name="_xlnm.Print_Area" localSheetId="1">'Сведения о товарах РФ'!$A$1:$G$13</definedName>
  </definedNames>
  <calcPr calcId="145621"/>
</workbook>
</file>

<file path=xl/calcChain.xml><?xml version="1.0" encoding="utf-8"?>
<calcChain xmlns="http://schemas.openxmlformats.org/spreadsheetml/2006/main">
  <c r="E36" i="3" l="1"/>
  <c r="F36" i="3"/>
  <c r="E24" i="3" l="1"/>
  <c r="F24" i="3" l="1"/>
  <c r="F25" i="3" s="1"/>
  <c r="E25" i="3" l="1"/>
  <c r="E37" i="3" s="1"/>
  <c r="E42" i="3"/>
  <c r="F42" i="3" l="1"/>
  <c r="F40" i="3" l="1"/>
  <c r="F41" i="3"/>
  <c r="F39" i="3"/>
  <c r="E40" i="3"/>
  <c r="E41" i="3"/>
  <c r="E39" i="3"/>
  <c r="F38" i="3" l="1"/>
  <c r="E38" i="3"/>
  <c r="F43" i="3" l="1"/>
  <c r="E43" i="3"/>
  <c r="F37" i="3" l="1"/>
  <c r="E35" i="3" l="1"/>
  <c r="E34" i="3" s="1"/>
  <c r="F35" i="3"/>
  <c r="F34" i="3" s="1"/>
</calcChain>
</file>

<file path=xl/comments1.xml><?xml version="1.0" encoding="utf-8"?>
<comments xmlns="http://schemas.openxmlformats.org/spreadsheetml/2006/main">
  <authors>
    <author>Автор</author>
  </authors>
  <commentList>
    <comment ref="B2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взаимозависимые
</t>
        </r>
      </text>
    </comment>
  </commentList>
</comments>
</file>

<file path=xl/sharedStrings.xml><?xml version="1.0" encoding="utf-8"?>
<sst xmlns="http://schemas.openxmlformats.org/spreadsheetml/2006/main" count="96" uniqueCount="88">
  <si>
    <t>Н.А.Макогон</t>
  </si>
  <si>
    <t>Информация о количестве и об общей стоимости договоров, заключенных по результатам закупок, сведения о которых размещены в единой информационной системе</t>
  </si>
  <si>
    <t>Предмет договора</t>
  </si>
  <si>
    <t>№</t>
  </si>
  <si>
    <t>Код случая заключения договора по результатам</t>
  </si>
  <si>
    <t>Уникальный номер реестровой записи из реестра договоров, заключенных заказчиками</t>
  </si>
  <si>
    <t>Дата заключения договора</t>
  </si>
  <si>
    <t>Информация о количестве и об общей стоимости договоров, заключенных по результатам закупок, сведения о которых не размещены в единой информационной системе</t>
  </si>
  <si>
    <t>Предмет договора договоров, заключенных по результатам закупок</t>
  </si>
  <si>
    <r>
      <t>Общее количество заключенных договоров</t>
    </r>
    <r>
      <rPr>
        <b/>
        <sz val="11"/>
        <color rgb="FFFF0000"/>
        <rFont val="Arial"/>
        <family val="2"/>
        <charset val="204"/>
      </rPr>
      <t>*</t>
    </r>
  </si>
  <si>
    <t>Общее количество заключенных договоров</t>
  </si>
  <si>
    <t>по результатам закупок, сведения о которых не подлежат размещению в единой информационной системе в соответствии с частью 15 статьи 4 Федерального закона»</t>
  </si>
  <si>
    <t>по результатам закупок, указанных в пунктах 1 - 3 части 15 статьи 4 Федерального закона, в случае принятия заказчиком решения о неразмещении сведений о таких закупках в единой информационной системе</t>
  </si>
  <si>
    <t>по результатам закупок у единственного поставщика (подрядчика, исполнителя), предусмотренных статьей 3.6 Федерального закона»</t>
  </si>
  <si>
    <t>по результатам конкурентных закупок, признанных несостоявшимися (в связи с тем, что на участие в закупке подана только одна заявка и с участником, подавшим такую заявку заключен договор, а также в связи с чем, что по результатам проведения закупки отклонены все заявки, кроме заявки, поданной участником закупки, с которым заключен договор)</t>
  </si>
  <si>
    <t>Цена договора или максимальное значение цены договора (рублей)</t>
  </si>
  <si>
    <t xml:space="preserve">сведения о которых не подлежат размещению в единой информационной системе в соответствии с частью 15 статьи 4 Федерального закона  </t>
  </si>
  <si>
    <t>Цена договора или максимальное значение
цены договора (рублей)*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</si>
  <si>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</si>
  <si>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</si>
  <si>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заключенных договоров (рублей)</t>
  </si>
  <si>
    <t>Всего договоров, заключенных заказчиком по результатам закупки товаров, работ, услуг,
в том числе:</t>
  </si>
  <si>
    <r>
      <t xml:space="preserve">размещенных в реестре договоров по результатам закупок, сведения о которых размещены в единой информационной системе,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</si>
  <si>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</si>
  <si>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Код товара по ОКПД2</t>
  </si>
  <si>
    <t>Наименование товара</t>
  </si>
  <si>
    <t>Информация о договорах на поставку товаров, в том числе поставленных при выполнении закупаемых работ, оказании закупаемых услуг</t>
  </si>
  <si>
    <t>№ 
п.п.</t>
  </si>
  <si>
    <t>Стоимостной объем товаров, в том числе товаров, поставленных при выполнении закупаемых работ, оказании закупаемых услуг 
(рублей)</t>
  </si>
  <si>
    <t>Стоимостной объем товаров российского происхождения, в том числе товаров, поставленных при выполнении закупаемых работ, оказании закупаемых услуг
(рублей)</t>
  </si>
  <si>
    <t>Размер минимальной доли закупок товаров российского происхождения
(процентов)</t>
  </si>
  <si>
    <t>Информация об общем количествезаключенных договоров, заключенных заказчиком по результатам закупки товаров, работ, услуг</t>
  </si>
  <si>
    <t>3.1.</t>
  </si>
  <si>
    <t>у единственного поставщика (подрядчика, исполнителя) по плану закупки</t>
  </si>
  <si>
    <t>3.2.</t>
  </si>
  <si>
    <t>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</si>
  <si>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</si>
  <si>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</si>
  <si>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r>
      <t xml:space="preserve">по результатам закупок, определенных Правительством Российской Федерации в соответствии с частью 16 статьи 4 Федерального закона, у субъектов малого и среднего предпринимательства путем проведения предусмотренных положением о закупке, утвержденным заказчиком в соответствии с Федеральным законом, торгов, иных способов закупки
</t>
    </r>
    <r>
      <rPr>
        <b/>
        <sz val="11"/>
        <color theme="1"/>
        <rFont val="Calibri"/>
        <family val="2"/>
        <charset val="204"/>
        <scheme val="minor"/>
      </rPr>
      <t>в том числе:</t>
    </r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</si>
  <si>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</si>
  <si>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</t>
  </si>
  <si>
    <t>по результатам закупок, 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</si>
  <si>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</si>
  <si>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27.90</t>
  </si>
  <si>
    <t>Оборудование электрическое прочее</t>
  </si>
  <si>
    <t>58601045152230000480000</t>
  </si>
  <si>
    <t>27.12.1</t>
  </si>
  <si>
    <t>Устройства для коммутации или защиты электрических цепей на напряжение более 1 кВ</t>
  </si>
  <si>
    <r>
      <t xml:space="preserve">СВЕДЕНИЯ
о договорах, заключенных </t>
    </r>
    <r>
      <rPr>
        <b/>
        <u/>
        <sz val="14"/>
        <color theme="1"/>
        <rFont val="Calibri"/>
        <family val="2"/>
        <charset val="204"/>
        <scheme val="minor"/>
      </rPr>
      <t>в апреле 2023 г.</t>
    </r>
    <r>
      <rPr>
        <b/>
        <sz val="14"/>
        <color theme="1"/>
        <rFont val="Calibri"/>
        <family val="2"/>
        <charset val="204"/>
        <scheme val="minor"/>
      </rPr>
      <t xml:space="preserve"> по результатам закупок товаров, работ, услуг 
</t>
    </r>
    <r>
      <rPr>
        <b/>
        <u/>
        <sz val="14"/>
        <color theme="1"/>
        <rFont val="Calibri"/>
        <family val="2"/>
        <charset val="204"/>
        <scheme val="minor"/>
      </rPr>
      <t xml:space="preserve">АКЦИОНЕРНОЕ ОБЩЕСТВО "ЮГОРСКАЯ РЕГИОНАЛЬНАЯ ЭЛЕКТРОСЕТЕВАЯ КОМПАНИЯ" </t>
    </r>
  </si>
  <si>
    <t>Поставка материалов АИИС КУЭ (Основная деятельность)</t>
  </si>
  <si>
    <t>58601045152230000530000</t>
  </si>
  <si>
    <t>Оказание услуг по негарантийному ремонту счетчиков типа NP для нужд Советского филиала</t>
  </si>
  <si>
    <t>58601045152230000540000</t>
  </si>
  <si>
    <t>Оказание информационно-консультационных услуг в области экономической безопасности</t>
  </si>
  <si>
    <t>58601045152230000550000</t>
  </si>
  <si>
    <t>Оказание услуг по поставке электроэнергии для нужд Няганьского филиала АО «ЮРЭСК»</t>
  </si>
  <si>
    <t>58601045152230000560000</t>
  </si>
  <si>
    <t>Поставка материалов для воздушных линий для нужд АО «ЮРЭСК»</t>
  </si>
  <si>
    <t>58601045152230000570000</t>
  </si>
  <si>
    <t>на право заключения договора на поставку сантехники для нужд АО «ЮРЭСК»</t>
  </si>
  <si>
    <t>58601045152230000580000</t>
  </si>
  <si>
    <t>на право заключения договора на поставку мебели производственной для нужд АО «ЮРЭСК».</t>
  </si>
  <si>
    <t>58601045152230000590000</t>
  </si>
  <si>
    <t>Техническое обслуживание и ремонт автомототранспортных средств АО «ЮРЭСК»</t>
  </si>
  <si>
    <t>58601045152230000600000</t>
  </si>
  <si>
    <t>на право заключения договора на поставку коммутационных аппаратов для нужд АО «ЮРЭСК»</t>
  </si>
  <si>
    <t>58601045152230000610000</t>
  </si>
  <si>
    <t>на право заключения договора на поставку лакокрасочных материалов для нужд АО «ЮРЭСК».</t>
  </si>
  <si>
    <t>58601045152230000620000</t>
  </si>
  <si>
    <t>на право заключения договора на поставку кабельно-проводниковой продукции для нужд АО «ЮРЭСК».</t>
  </si>
  <si>
    <t>58601045152230000630000</t>
  </si>
  <si>
    <t>Проведение периодического медицинского осмотра работников Советского филиала АО "ЮРЭСК"</t>
  </si>
  <si>
    <t>58601045152230000640000</t>
  </si>
  <si>
    <t>13.94.1</t>
  </si>
  <si>
    <t>Канаты, веревки, шпагат и сети, кроме отходов</t>
  </si>
  <si>
    <t>26.30.11.190</t>
  </si>
  <si>
    <t>Аппаратура коммуникационная передающая с приемными устройствами прочая, не включенная в другие группировки</t>
  </si>
  <si>
    <t>26.51.70.190</t>
  </si>
  <si>
    <t>Приборы автоматические регулирующие и контрольно-измерительные прочие</t>
  </si>
  <si>
    <t>27.11.4</t>
  </si>
  <si>
    <t>Трансформаторы электрические</t>
  </si>
  <si>
    <t>31.01.11</t>
  </si>
  <si>
    <t>Мебель металлическая для офисов</t>
  </si>
  <si>
    <t xml:space="preserve"> 58601045152230000280000</t>
  </si>
  <si>
    <t xml:space="preserve"> 58601045152230000300000</t>
  </si>
  <si>
    <t>Договор заключен по результатам закупки, 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ЕИС</t>
  </si>
  <si>
    <t>управления по закупкам</t>
  </si>
  <si>
    <t>Ведущий специалист отдела конкурсных торгов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</si>
</sst>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b/>
      <sz val="11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 applyProtection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0" xfId="1" applyFont="1" applyAlignment="1" applyProtection="1">
      <alignment horizontal="right"/>
    </xf>
    <xf numFmtId="0" fontId="3" fillId="0" borderId="0" xfId="1" applyFont="1" applyAlignment="1" applyProtection="1"/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0" borderId="0" xfId="0" applyNumberFormat="1"/>
    <xf numFmtId="49" fontId="3" fillId="0" borderId="0" xfId="1" applyNumberFormat="1" applyFont="1" applyAlignment="1" applyProtection="1"/>
    <xf numFmtId="0" fontId="0" fillId="4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4" fontId="0" fillId="0" borderId="1" xfId="0" applyNumberFormat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Alignment="1">
      <alignment horizontal="center" vertical="center" wrapText="1"/>
    </xf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0" fillId="0" borderId="0" xfId="0" applyNumberFormat="1" applyBorder="1" applyAlignment="1">
      <alignment horizontal="right" vertical="center" wrapText="1"/>
    </xf>
    <xf numFmtId="49" fontId="0" fillId="0" borderId="0" xfId="0" applyNumberFormat="1" applyAlignment="1">
      <alignment wrapText="1"/>
    </xf>
    <xf numFmtId="4" fontId="0" fillId="0" borderId="1" xfId="0" applyNumberFormat="1" applyFill="1" applyBorder="1" applyAlignment="1">
      <alignment horizontal="right" vertical="center" wrapText="1"/>
    </xf>
    <xf numFmtId="0" fontId="0" fillId="4" borderId="1" xfId="0" applyFill="1" applyBorder="1" applyAlignment="1">
      <alignment vertical="center"/>
    </xf>
    <xf numFmtId="4" fontId="0" fillId="4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4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0" borderId="0" xfId="1" applyFont="1" applyAlignment="1" applyProtection="1">
      <alignment horizontal="left"/>
    </xf>
    <xf numFmtId="0" fontId="0" fillId="0" borderId="2" xfId="0" applyBorder="1" applyAlignment="1">
      <alignment horizontal="left" vertical="center" wrapText="1" indent="4"/>
    </xf>
    <xf numFmtId="0" fontId="0" fillId="0" borderId="3" xfId="0" applyBorder="1" applyAlignment="1">
      <alignment horizontal="left" vertical="center" wrapText="1" indent="4"/>
    </xf>
    <xf numFmtId="0" fontId="0" fillId="0" borderId="4" xfId="0" applyBorder="1" applyAlignment="1">
      <alignment horizontal="left" vertical="center" wrapText="1" indent="4"/>
    </xf>
    <xf numFmtId="0" fontId="0" fillId="0" borderId="2" xfId="0" applyBorder="1" applyAlignment="1">
      <alignment horizontal="left" vertical="center" wrapText="1" indent="7"/>
    </xf>
    <xf numFmtId="0" fontId="0" fillId="0" borderId="3" xfId="0" applyBorder="1" applyAlignment="1">
      <alignment horizontal="left" vertical="center" wrapText="1" indent="7"/>
    </xf>
    <xf numFmtId="0" fontId="0" fillId="0" borderId="4" xfId="0" applyBorder="1" applyAlignment="1">
      <alignment horizontal="left" vertical="center" wrapText="1" indent="7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0" fillId="2" borderId="5" xfId="0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2</xdr:row>
      <xdr:rowOff>0</xdr:rowOff>
    </xdr:from>
    <xdr:to>
      <xdr:col>7</xdr:col>
      <xdr:colOff>304800</xdr:colOff>
      <xdr:row>3</xdr:row>
      <xdr:rowOff>114300</xdr:rowOff>
    </xdr:to>
    <xdr:sp macro="" textlink="">
      <xdr:nvSpPr>
        <xdr:cNvPr id="2049" name="AutoShape 1" descr="https://lk.zakupki.gov.ru/223/purchase/private/images/i_edit.png"/>
        <xdr:cNvSpPr>
          <a:spLocks noChangeAspect="1" noChangeArrowheads="1"/>
        </xdr:cNvSpPr>
      </xdr:nvSpPr>
      <xdr:spPr bwMode="auto">
        <a:xfrm>
          <a:off x="13306425" y="26860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7"/>
  <sheetViews>
    <sheetView tabSelected="1" zoomScale="80" zoomScaleNormal="80" workbookViewId="0">
      <selection activeCell="H11" sqref="H11"/>
    </sheetView>
  </sheetViews>
  <sheetFormatPr defaultRowHeight="15" outlineLevelRow="1" x14ac:dyDescent="0.25"/>
  <cols>
    <col min="2" max="2" width="37.42578125" customWidth="1"/>
    <col min="3" max="3" width="16.7109375" customWidth="1"/>
    <col min="4" max="4" width="41" customWidth="1"/>
    <col min="5" max="5" width="13.5703125" customWidth="1"/>
    <col min="6" max="6" width="20" customWidth="1"/>
    <col min="7" max="7" width="9.140625" customWidth="1"/>
  </cols>
  <sheetData>
    <row r="1" spans="1:6" ht="65.25" customHeight="1" x14ac:dyDescent="0.25">
      <c r="A1" s="34" t="s">
        <v>48</v>
      </c>
      <c r="B1" s="34"/>
      <c r="C1" s="34"/>
      <c r="D1" s="34"/>
      <c r="E1" s="34"/>
      <c r="F1" s="34"/>
    </row>
    <row r="3" spans="1:6" ht="33" customHeight="1" x14ac:dyDescent="0.25">
      <c r="A3" s="35" t="s">
        <v>1</v>
      </c>
      <c r="B3" s="35"/>
      <c r="C3" s="35"/>
      <c r="D3" s="35"/>
      <c r="E3" s="35"/>
      <c r="F3" s="35"/>
    </row>
    <row r="5" spans="1:6" ht="100.5" customHeight="1" x14ac:dyDescent="0.25">
      <c r="A5" s="2" t="s">
        <v>3</v>
      </c>
      <c r="B5" s="2" t="s">
        <v>2</v>
      </c>
      <c r="C5" s="2" t="s">
        <v>4</v>
      </c>
      <c r="D5" s="2" t="s">
        <v>5</v>
      </c>
      <c r="E5" s="2" t="s">
        <v>6</v>
      </c>
      <c r="F5" s="2" t="s">
        <v>15</v>
      </c>
    </row>
    <row r="6" spans="1:6" ht="30" x14ac:dyDescent="0.25">
      <c r="A6" s="15">
        <v>1</v>
      </c>
      <c r="B6" s="16" t="s">
        <v>49</v>
      </c>
      <c r="C6" s="17">
        <v>122</v>
      </c>
      <c r="D6" s="18" t="s">
        <v>50</v>
      </c>
      <c r="E6" s="22">
        <v>45020</v>
      </c>
      <c r="F6" s="19">
        <v>23517888</v>
      </c>
    </row>
    <row r="7" spans="1:6" ht="45" x14ac:dyDescent="0.25">
      <c r="A7" s="15">
        <v>2</v>
      </c>
      <c r="B7" s="16" t="s">
        <v>51</v>
      </c>
      <c r="C7" s="17">
        <v>220</v>
      </c>
      <c r="D7" s="18" t="s">
        <v>52</v>
      </c>
      <c r="E7" s="22">
        <v>45023</v>
      </c>
      <c r="F7" s="19">
        <v>343248</v>
      </c>
    </row>
    <row r="8" spans="1:6" ht="45" x14ac:dyDescent="0.25">
      <c r="A8" s="15">
        <v>3</v>
      </c>
      <c r="B8" s="16" t="s">
        <v>53</v>
      </c>
      <c r="C8" s="17">
        <v>220</v>
      </c>
      <c r="D8" s="18" t="s">
        <v>54</v>
      </c>
      <c r="E8" s="22">
        <v>45023</v>
      </c>
      <c r="F8" s="19">
        <v>360000</v>
      </c>
    </row>
    <row r="9" spans="1:6" ht="45" x14ac:dyDescent="0.25">
      <c r="A9" s="15">
        <v>4</v>
      </c>
      <c r="B9" s="16" t="s">
        <v>55</v>
      </c>
      <c r="C9" s="17">
        <v>220</v>
      </c>
      <c r="D9" s="18" t="s">
        <v>56</v>
      </c>
      <c r="E9" s="22">
        <v>45023</v>
      </c>
      <c r="F9" s="19">
        <v>1800000</v>
      </c>
    </row>
    <row r="10" spans="1:6" ht="30" x14ac:dyDescent="0.25">
      <c r="A10" s="15">
        <v>5</v>
      </c>
      <c r="B10" s="16" t="s">
        <v>57</v>
      </c>
      <c r="C10" s="17">
        <v>220</v>
      </c>
      <c r="D10" s="18" t="s">
        <v>58</v>
      </c>
      <c r="E10" s="22">
        <v>45021</v>
      </c>
      <c r="F10" s="19">
        <v>2549999.96</v>
      </c>
    </row>
    <row r="11" spans="1:6" ht="45" x14ac:dyDescent="0.25">
      <c r="A11" s="15">
        <v>6</v>
      </c>
      <c r="B11" s="16" t="s">
        <v>59</v>
      </c>
      <c r="C11" s="17">
        <v>130</v>
      </c>
      <c r="D11" s="18" t="s">
        <v>60</v>
      </c>
      <c r="E11" s="22">
        <v>45033</v>
      </c>
      <c r="F11" s="19">
        <v>315414</v>
      </c>
    </row>
    <row r="12" spans="1:6" ht="45" x14ac:dyDescent="0.25">
      <c r="A12" s="15">
        <v>7</v>
      </c>
      <c r="B12" s="16" t="s">
        <v>61</v>
      </c>
      <c r="C12" s="17">
        <v>131</v>
      </c>
      <c r="D12" s="18" t="s">
        <v>62</v>
      </c>
      <c r="E12" s="22">
        <v>45033</v>
      </c>
      <c r="F12" s="19">
        <v>182958</v>
      </c>
    </row>
    <row r="13" spans="1:6" ht="45" x14ac:dyDescent="0.25">
      <c r="A13" s="15">
        <v>8</v>
      </c>
      <c r="B13" s="16" t="s">
        <v>63</v>
      </c>
      <c r="C13" s="17">
        <v>131</v>
      </c>
      <c r="D13" s="18" t="s">
        <v>64</v>
      </c>
      <c r="E13" s="22">
        <v>45033</v>
      </c>
      <c r="F13" s="19">
        <v>3600000</v>
      </c>
    </row>
    <row r="14" spans="1:6" ht="45" x14ac:dyDescent="0.25">
      <c r="A14" s="15">
        <v>9</v>
      </c>
      <c r="B14" s="16" t="s">
        <v>65</v>
      </c>
      <c r="C14" s="17">
        <v>130</v>
      </c>
      <c r="D14" s="18" t="s">
        <v>66</v>
      </c>
      <c r="E14" s="22">
        <v>45034</v>
      </c>
      <c r="F14" s="19">
        <v>1537992.36</v>
      </c>
    </row>
    <row r="15" spans="1:6" ht="45" x14ac:dyDescent="0.25">
      <c r="A15" s="15">
        <v>10</v>
      </c>
      <c r="B15" s="16" t="s">
        <v>67</v>
      </c>
      <c r="C15" s="17">
        <v>130</v>
      </c>
      <c r="D15" s="18" t="s">
        <v>68</v>
      </c>
      <c r="E15" s="22">
        <v>45037</v>
      </c>
      <c r="F15" s="19">
        <v>1248132</v>
      </c>
    </row>
    <row r="16" spans="1:6" ht="45" x14ac:dyDescent="0.25">
      <c r="A16" s="15">
        <v>11</v>
      </c>
      <c r="B16" s="16" t="s">
        <v>69</v>
      </c>
      <c r="C16" s="17">
        <v>120</v>
      </c>
      <c r="D16" s="18" t="s">
        <v>70</v>
      </c>
      <c r="E16" s="22">
        <v>45037</v>
      </c>
      <c r="F16" s="19">
        <v>9111055.8000000007</v>
      </c>
    </row>
    <row r="17" spans="1:6" ht="45" x14ac:dyDescent="0.25">
      <c r="A17" s="15">
        <v>12</v>
      </c>
      <c r="B17" s="16" t="s">
        <v>71</v>
      </c>
      <c r="C17" s="17">
        <v>220</v>
      </c>
      <c r="D17" s="18" t="s">
        <v>72</v>
      </c>
      <c r="E17" s="22">
        <v>45040</v>
      </c>
      <c r="F17" s="19">
        <v>295867</v>
      </c>
    </row>
    <row r="19" spans="1:6" ht="30.75" customHeight="1" x14ac:dyDescent="0.25">
      <c r="A19" s="35" t="s">
        <v>7</v>
      </c>
      <c r="B19" s="35"/>
      <c r="C19" s="35"/>
      <c r="D19" s="35"/>
      <c r="E19" s="35"/>
      <c r="F19" s="35"/>
    </row>
    <row r="21" spans="1:6" ht="75" x14ac:dyDescent="0.25">
      <c r="A21" s="2" t="s">
        <v>3</v>
      </c>
      <c r="B21" s="36" t="s">
        <v>8</v>
      </c>
      <c r="C21" s="36"/>
      <c r="D21" s="36"/>
      <c r="E21" s="2" t="s">
        <v>9</v>
      </c>
      <c r="F21" s="2" t="s">
        <v>17</v>
      </c>
    </row>
    <row r="22" spans="1:6" ht="30" customHeight="1" x14ac:dyDescent="0.25">
      <c r="A22" s="2">
        <v>13</v>
      </c>
      <c r="B22" s="37" t="s">
        <v>16</v>
      </c>
      <c r="C22" s="37"/>
      <c r="D22" s="37"/>
      <c r="E22" s="5">
        <v>0</v>
      </c>
      <c r="F22" s="4">
        <v>0</v>
      </c>
    </row>
    <row r="23" spans="1:6" ht="45" customHeight="1" x14ac:dyDescent="0.25">
      <c r="A23" s="2">
        <v>14</v>
      </c>
      <c r="B23" s="37" t="s">
        <v>18</v>
      </c>
      <c r="C23" s="37"/>
      <c r="D23" s="37"/>
      <c r="E23" s="13">
        <v>1</v>
      </c>
      <c r="F23" s="14">
        <v>400179.16</v>
      </c>
    </row>
    <row r="24" spans="1:6" ht="30" hidden="1" customHeight="1" outlineLevel="1" x14ac:dyDescent="0.25">
      <c r="A24" s="9" t="s">
        <v>32</v>
      </c>
      <c r="B24" s="39" t="s">
        <v>33</v>
      </c>
      <c r="C24" s="39"/>
      <c r="D24" s="39"/>
      <c r="E24" s="13">
        <f>COUNTIF(C6:C17,220)</f>
        <v>5</v>
      </c>
      <c r="F24" s="14">
        <f>SUMIF(C6:C17,220,F6:F17)</f>
        <v>5349114.96</v>
      </c>
    </row>
    <row r="25" spans="1:6" ht="30" hidden="1" customHeight="1" outlineLevel="1" x14ac:dyDescent="0.25">
      <c r="A25" s="12" t="s">
        <v>34</v>
      </c>
      <c r="B25" s="38" t="s">
        <v>18</v>
      </c>
      <c r="C25" s="38"/>
      <c r="D25" s="38"/>
      <c r="E25" s="31">
        <f>E23+E24</f>
        <v>6</v>
      </c>
      <c r="F25" s="32">
        <f>F24+F23</f>
        <v>5749294.1200000001</v>
      </c>
    </row>
    <row r="26" spans="1:6" ht="48.75" customHeight="1" collapsed="1" x14ac:dyDescent="0.25">
      <c r="A26" s="2">
        <v>15</v>
      </c>
      <c r="B26" s="37" t="s">
        <v>19</v>
      </c>
      <c r="C26" s="37"/>
      <c r="D26" s="37"/>
      <c r="E26" s="13">
        <v>20</v>
      </c>
      <c r="F26" s="14">
        <v>1008508</v>
      </c>
    </row>
    <row r="27" spans="1:6" ht="75" customHeight="1" x14ac:dyDescent="0.25">
      <c r="A27" s="24">
        <v>16</v>
      </c>
      <c r="B27" s="37" t="s">
        <v>35</v>
      </c>
      <c r="C27" s="37"/>
      <c r="D27" s="37"/>
      <c r="E27" s="13">
        <v>0</v>
      </c>
      <c r="F27" s="14">
        <v>0</v>
      </c>
    </row>
    <row r="28" spans="1:6" ht="60" customHeight="1" x14ac:dyDescent="0.25">
      <c r="A28" s="33">
        <v>17</v>
      </c>
      <c r="B28" s="37" t="s">
        <v>36</v>
      </c>
      <c r="C28" s="37"/>
      <c r="D28" s="37"/>
      <c r="E28" s="13">
        <v>0</v>
      </c>
      <c r="F28" s="14">
        <v>0</v>
      </c>
    </row>
    <row r="29" spans="1:6" ht="92.25" customHeight="1" x14ac:dyDescent="0.25">
      <c r="A29" s="33">
        <v>18</v>
      </c>
      <c r="B29" s="37" t="s">
        <v>37</v>
      </c>
      <c r="C29" s="37"/>
      <c r="D29" s="37"/>
      <c r="E29" s="13">
        <v>0</v>
      </c>
      <c r="F29" s="14">
        <v>0</v>
      </c>
    </row>
    <row r="31" spans="1:6" x14ac:dyDescent="0.25">
      <c r="A31" s="35" t="s">
        <v>31</v>
      </c>
      <c r="B31" s="35"/>
      <c r="C31" s="35"/>
      <c r="D31" s="35"/>
      <c r="E31" s="35"/>
      <c r="F31" s="35"/>
    </row>
    <row r="33" spans="1:6" ht="60" x14ac:dyDescent="0.25">
      <c r="A33" s="47" t="s">
        <v>10</v>
      </c>
      <c r="B33" s="48"/>
      <c r="C33" s="48"/>
      <c r="D33" s="49"/>
      <c r="E33" s="2" t="s">
        <v>10</v>
      </c>
      <c r="F33" s="2" t="s">
        <v>20</v>
      </c>
    </row>
    <row r="34" spans="1:6" x14ac:dyDescent="0.25">
      <c r="A34" s="50" t="s">
        <v>21</v>
      </c>
      <c r="B34" s="51"/>
      <c r="C34" s="51"/>
      <c r="D34" s="52"/>
      <c r="E34" s="20">
        <f>SUM(E35:E42)</f>
        <v>33</v>
      </c>
      <c r="F34" s="21">
        <f>SUM(F35:F42)</f>
        <v>46271242.279999994</v>
      </c>
    </row>
    <row r="35" spans="1:6" ht="30" customHeight="1" x14ac:dyDescent="0.25">
      <c r="A35" s="41" t="s">
        <v>11</v>
      </c>
      <c r="B35" s="42"/>
      <c r="C35" s="42"/>
      <c r="D35" s="43"/>
      <c r="E35" s="13">
        <f>E22</f>
        <v>0</v>
      </c>
      <c r="F35" s="14">
        <f>F22</f>
        <v>0</v>
      </c>
    </row>
    <row r="36" spans="1:6" ht="30" customHeight="1" x14ac:dyDescent="0.25">
      <c r="A36" s="41" t="s">
        <v>12</v>
      </c>
      <c r="B36" s="42"/>
      <c r="C36" s="42"/>
      <c r="D36" s="43"/>
      <c r="E36" s="13">
        <f>E26</f>
        <v>20</v>
      </c>
      <c r="F36" s="14">
        <f>F26</f>
        <v>1008508</v>
      </c>
    </row>
    <row r="37" spans="1:6" ht="30" customHeight="1" x14ac:dyDescent="0.25">
      <c r="A37" s="41" t="s">
        <v>13</v>
      </c>
      <c r="B37" s="42"/>
      <c r="C37" s="42"/>
      <c r="D37" s="43"/>
      <c r="E37" s="13">
        <f>E25</f>
        <v>6</v>
      </c>
      <c r="F37" s="14">
        <f>F25</f>
        <v>5749294.1200000001</v>
      </c>
    </row>
    <row r="38" spans="1:6" ht="75" customHeight="1" x14ac:dyDescent="0.25">
      <c r="A38" s="41" t="s">
        <v>38</v>
      </c>
      <c r="B38" s="42"/>
      <c r="C38" s="42"/>
      <c r="D38" s="43"/>
      <c r="E38" s="13">
        <f>SUM(E39:E41)</f>
        <v>0</v>
      </c>
      <c r="F38" s="14">
        <f>SUM(F39:F41)</f>
        <v>0</v>
      </c>
    </row>
    <row r="39" spans="1:6" ht="75" customHeight="1" x14ac:dyDescent="0.25">
      <c r="A39" s="44" t="s">
        <v>39</v>
      </c>
      <c r="B39" s="45"/>
      <c r="C39" s="45"/>
      <c r="D39" s="46"/>
      <c r="E39" s="13">
        <f>E27</f>
        <v>0</v>
      </c>
      <c r="F39" s="14">
        <f>F27</f>
        <v>0</v>
      </c>
    </row>
    <row r="40" spans="1:6" ht="64.5" customHeight="1" x14ac:dyDescent="0.25">
      <c r="A40" s="44" t="s">
        <v>40</v>
      </c>
      <c r="B40" s="45"/>
      <c r="C40" s="45"/>
      <c r="D40" s="46"/>
      <c r="E40" s="13">
        <f t="shared" ref="E40:F41" si="0">E28</f>
        <v>0</v>
      </c>
      <c r="F40" s="14">
        <f t="shared" si="0"/>
        <v>0</v>
      </c>
    </row>
    <row r="41" spans="1:6" ht="92.25" customHeight="1" x14ac:dyDescent="0.25">
      <c r="A41" s="44" t="s">
        <v>41</v>
      </c>
      <c r="B41" s="45"/>
      <c r="C41" s="45"/>
      <c r="D41" s="46"/>
      <c r="E41" s="13">
        <f t="shared" si="0"/>
        <v>0</v>
      </c>
      <c r="F41" s="14">
        <f t="shared" si="0"/>
        <v>0</v>
      </c>
    </row>
    <row r="42" spans="1:6" ht="45" customHeight="1" x14ac:dyDescent="0.25">
      <c r="A42" s="41" t="s">
        <v>22</v>
      </c>
      <c r="B42" s="42"/>
      <c r="C42" s="42"/>
      <c r="D42" s="43"/>
      <c r="E42" s="13">
        <f>COUNTIF(C6:C17,120)+COUNTIF(C6:C17,130)+COUNTIF(C6:C17,131)+COUNTIF(C6:C17,121)+COUNTIF(C6:C17,132)+COUNTIF(C6:C17,122)</f>
        <v>7</v>
      </c>
      <c r="F42" s="14">
        <f>SUMIF(C6:C17,120,F6:F17)+SUMIF(C6:C17,130,F6:F17)+SUMIF(C6:C17,131,F6:F17)+SUMIF(C6:C17,121,F6:F17)+SUMIF(C6:C17,132,F6:F17)+SUMIF(C6:C17,122,F6:F17)</f>
        <v>39513440.159999996</v>
      </c>
    </row>
    <row r="43" spans="1:6" ht="58.5" customHeight="1" x14ac:dyDescent="0.25">
      <c r="A43" s="44" t="s">
        <v>14</v>
      </c>
      <c r="B43" s="45"/>
      <c r="C43" s="45"/>
      <c r="D43" s="46"/>
      <c r="E43" s="13">
        <f>COUNTIF(C6:C17,131)+COUNTIF(C6:C17,121)+COUNTIF(C6:C17,132)+COUNTIF(C6:C17,122)</f>
        <v>3</v>
      </c>
      <c r="F43" s="14">
        <f>SUMIF(C6:C17,131,F6:F17)+SUMIF(C6:C17,121,F6:F17)+SUMIF(C6:C17,132,F6:F17)+SUMIF(C6:C17,122,F6:F17)</f>
        <v>27300846</v>
      </c>
    </row>
    <row r="46" spans="1:6" x14ac:dyDescent="0.25">
      <c r="A46" s="40" t="s">
        <v>87</v>
      </c>
      <c r="B46" s="40"/>
      <c r="C46" s="1"/>
    </row>
    <row r="47" spans="1:6" x14ac:dyDescent="0.25">
      <c r="A47" s="40" t="s">
        <v>86</v>
      </c>
      <c r="B47" s="40"/>
      <c r="C47" s="6" t="s">
        <v>0</v>
      </c>
    </row>
  </sheetData>
  <mergeCells count="26">
    <mergeCell ref="A46:B46"/>
    <mergeCell ref="A47:B47"/>
    <mergeCell ref="A42:D42"/>
    <mergeCell ref="A43:D43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1:F1"/>
    <mergeCell ref="A31:F31"/>
    <mergeCell ref="A3:F3"/>
    <mergeCell ref="A19:F19"/>
    <mergeCell ref="B21:D21"/>
    <mergeCell ref="B29:D29"/>
    <mergeCell ref="B22:D22"/>
    <mergeCell ref="B23:D23"/>
    <mergeCell ref="B26:D26"/>
    <mergeCell ref="B25:D25"/>
    <mergeCell ref="B24:D24"/>
    <mergeCell ref="B27:D27"/>
    <mergeCell ref="B28:D28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view="pageBreakPreview" zoomScaleNormal="100" zoomScaleSheetLayoutView="100" workbookViewId="0">
      <pane ySplit="2" topLeftCell="A6" activePane="bottomLeft" state="frozen"/>
      <selection pane="bottomLeft" activeCell="B14" sqref="B14"/>
    </sheetView>
  </sheetViews>
  <sheetFormatPr defaultRowHeight="15" x14ac:dyDescent="0.25"/>
  <cols>
    <col min="1" max="1" width="7.85546875" customWidth="1"/>
    <col min="2" max="2" width="16.42578125" style="10" customWidth="1"/>
    <col min="3" max="3" width="45.7109375" customWidth="1"/>
    <col min="4" max="4" width="16.42578125" customWidth="1"/>
    <col min="5" max="5" width="32.28515625" style="10" customWidth="1"/>
    <col min="6" max="6" width="14.85546875" customWidth="1"/>
    <col min="7" max="7" width="17.140625" customWidth="1"/>
  </cols>
  <sheetData>
    <row r="1" spans="1:7" ht="15.75" thickBot="1" x14ac:dyDescent="0.3">
      <c r="A1" s="53" t="s">
        <v>23</v>
      </c>
      <c r="B1" s="53"/>
      <c r="C1" s="53"/>
      <c r="D1" s="53"/>
      <c r="E1" s="53"/>
      <c r="F1" s="53"/>
      <c r="G1" s="53"/>
    </row>
    <row r="2" spans="1:7" ht="195" x14ac:dyDescent="0.25">
      <c r="A2" s="3" t="s">
        <v>27</v>
      </c>
      <c r="B2" s="8" t="s">
        <v>24</v>
      </c>
      <c r="C2" s="3" t="s">
        <v>25</v>
      </c>
      <c r="D2" s="3" t="s">
        <v>30</v>
      </c>
      <c r="E2" s="8" t="s">
        <v>26</v>
      </c>
      <c r="F2" s="3" t="s">
        <v>28</v>
      </c>
      <c r="G2" s="3" t="s">
        <v>29</v>
      </c>
    </row>
    <row r="3" spans="1:7" x14ac:dyDescent="0.25">
      <c r="A3" s="15">
        <v>4</v>
      </c>
      <c r="B3" s="18" t="s">
        <v>73</v>
      </c>
      <c r="C3" s="15" t="s">
        <v>74</v>
      </c>
      <c r="D3" s="15">
        <v>90</v>
      </c>
      <c r="E3" s="18" t="s">
        <v>45</v>
      </c>
      <c r="F3" s="30">
        <v>109812</v>
      </c>
      <c r="G3" s="30">
        <v>109812</v>
      </c>
    </row>
    <row r="4" spans="1:7" ht="105" x14ac:dyDescent="0.25">
      <c r="A4" s="15">
        <v>47</v>
      </c>
      <c r="B4" s="18" t="s">
        <v>75</v>
      </c>
      <c r="C4" s="15" t="s">
        <v>76</v>
      </c>
      <c r="D4" s="15">
        <v>73</v>
      </c>
      <c r="E4" s="18" t="s">
        <v>42</v>
      </c>
      <c r="F4" s="30">
        <v>23570.06</v>
      </c>
      <c r="G4" s="30">
        <v>0</v>
      </c>
    </row>
    <row r="5" spans="1:7" ht="105" x14ac:dyDescent="0.25">
      <c r="A5" s="15">
        <v>67</v>
      </c>
      <c r="B5" s="18" t="s">
        <v>77</v>
      </c>
      <c r="C5" s="15" t="s">
        <v>78</v>
      </c>
      <c r="D5" s="15">
        <v>70</v>
      </c>
      <c r="E5" s="18" t="s">
        <v>42</v>
      </c>
      <c r="F5" s="30">
        <v>66800</v>
      </c>
      <c r="G5" s="30">
        <v>66800</v>
      </c>
    </row>
    <row r="6" spans="1:7" ht="120" x14ac:dyDescent="0.25">
      <c r="A6" s="15">
        <v>81</v>
      </c>
      <c r="B6" s="18" t="s">
        <v>79</v>
      </c>
      <c r="C6" s="15" t="s">
        <v>80</v>
      </c>
      <c r="D6" s="15">
        <v>80</v>
      </c>
      <c r="E6" s="18" t="s">
        <v>85</v>
      </c>
      <c r="F6" s="30">
        <v>4001798.16</v>
      </c>
      <c r="G6" s="30">
        <v>4001798.16</v>
      </c>
    </row>
    <row r="7" spans="1:7" ht="15" customHeight="1" x14ac:dyDescent="0.25">
      <c r="A7" s="15">
        <v>85</v>
      </c>
      <c r="B7" s="18" t="s">
        <v>46</v>
      </c>
      <c r="C7" s="15" t="s">
        <v>47</v>
      </c>
      <c r="D7" s="15">
        <v>70</v>
      </c>
      <c r="E7" s="18" t="s">
        <v>83</v>
      </c>
      <c r="F7" s="30">
        <v>127000</v>
      </c>
      <c r="G7" s="30">
        <v>127000</v>
      </c>
    </row>
    <row r="8" spans="1:7" x14ac:dyDescent="0.25">
      <c r="A8" s="15">
        <v>99</v>
      </c>
      <c r="B8" s="18" t="s">
        <v>43</v>
      </c>
      <c r="C8" s="15" t="s">
        <v>44</v>
      </c>
      <c r="D8" s="15">
        <v>87</v>
      </c>
      <c r="E8" s="18" t="s">
        <v>84</v>
      </c>
      <c r="F8" s="30">
        <v>20923488</v>
      </c>
      <c r="G8" s="30">
        <v>20568288</v>
      </c>
    </row>
    <row r="9" spans="1:7" ht="105" x14ac:dyDescent="0.25">
      <c r="A9" s="15">
        <v>226</v>
      </c>
      <c r="B9" s="18" t="s">
        <v>81</v>
      </c>
      <c r="C9" s="15" t="s">
        <v>82</v>
      </c>
      <c r="D9" s="15">
        <v>75</v>
      </c>
      <c r="E9" s="18" t="s">
        <v>42</v>
      </c>
      <c r="F9" s="30">
        <v>39287.120000000003</v>
      </c>
      <c r="G9" s="30">
        <v>39287.120000000003</v>
      </c>
    </row>
    <row r="10" spans="1:7" x14ac:dyDescent="0.25">
      <c r="A10" s="25"/>
      <c r="B10" s="26"/>
      <c r="C10" s="27"/>
      <c r="D10" s="27"/>
      <c r="E10" s="26"/>
      <c r="F10" s="28"/>
      <c r="G10" s="28"/>
    </row>
    <row r="12" spans="1:7" x14ac:dyDescent="0.25">
      <c r="A12" s="7" t="s">
        <v>87</v>
      </c>
      <c r="B12" s="11"/>
      <c r="C12" s="1"/>
    </row>
    <row r="13" spans="1:7" x14ac:dyDescent="0.25">
      <c r="A13" s="7" t="s">
        <v>86</v>
      </c>
      <c r="B13" s="11"/>
      <c r="D13" s="6" t="s">
        <v>0</v>
      </c>
      <c r="F13" s="23"/>
    </row>
    <row r="15" spans="1:7" x14ac:dyDescent="0.25">
      <c r="F15" s="23"/>
      <c r="G15" s="23"/>
    </row>
    <row r="22" spans="5:5" x14ac:dyDescent="0.25">
      <c r="E22" s="29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Сведения о договорах</vt:lpstr>
      <vt:lpstr>Сведения о товарах РФ</vt:lpstr>
      <vt:lpstr>'Сведения о договорах'!Область_печати</vt:lpstr>
      <vt:lpstr>'Сведения о товарах РФ'!Область_печати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2023-05-04T04:29:08Z</dcterms:modified>
</cp:coreProperties>
</file>