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05" windowWidth="14805" windowHeight="5910"/>
  </bookViews>
  <sheets>
    <sheet name="Сведения о договорах" sheetId="3" r:id="rId1"/>
  </sheets>
  <definedNames>
    <definedName name="_xlnm.Print_Area" localSheetId="0">'Сведения о договорах'!$A$1:$F$64</definedName>
  </definedNames>
  <calcPr calcId="145621"/>
</workbook>
</file>

<file path=xl/calcChain.xml><?xml version="1.0" encoding="utf-8"?>
<calcChain xmlns="http://schemas.openxmlformats.org/spreadsheetml/2006/main">
  <c r="F48" i="3" l="1"/>
  <c r="E48" i="3"/>
  <c r="E49" i="3" l="1"/>
  <c r="E57" i="3" l="1"/>
  <c r="F57" i="3" l="1"/>
  <c r="F49" i="3" l="1"/>
  <c r="E58" i="3" l="1"/>
  <c r="E59" i="3"/>
  <c r="F59" i="3" l="1"/>
  <c r="F60" i="3" l="1"/>
  <c r="E60" i="3"/>
  <c r="F58" i="3" l="1"/>
  <c r="E56" i="3" l="1"/>
  <c r="E55" i="3" s="1"/>
  <c r="F56" i="3"/>
  <c r="F55" i="3" s="1"/>
</calcChain>
</file>

<file path=xl/comments1.xml><?xml version="1.0" encoding="utf-8"?>
<comments xmlns="http://schemas.openxmlformats.org/spreadsheetml/2006/main">
  <authors>
    <author>Автор</author>
  </authors>
  <commentList>
    <comment ref="B4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<sst xmlns="http://schemas.openxmlformats.org/spreadsheetml/2006/main" count="105" uniqueCount="102">
  <si>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</si>
  <si>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</si>
  <si>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</si>
  <si>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</si>
  <si>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</si>
  <si>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</si>
  <si>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</si>
  <si>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</si>
  <si>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</si>
  <si>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</si>
  <si>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</si>
  <si>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</si>
  <si>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</si>
  <si>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</si>
  <si>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</si>
  <si>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</si>
  <si>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</si>
  <si>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</si>
  <si>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</si>
  <si>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</si>
  <si>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</si>
  <si>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</si>
  <si>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</si>
  <si>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</si>
  <si>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</si>
  <si>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</si>
  <si>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</si>
  <si>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</si>
  <si>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</si>
  <si>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июне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</si>
  <si>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Оказание услуг с целью обучения персонала для нужд АО "ЮРЭСК"на 2025 год</t>
  </si>
  <si>
    <t>58601045152250001140000</t>
  </si>
  <si>
    <t>Приобретение программного обеспечения для нужд предприятия</t>
  </si>
  <si>
    <t>58601045152250001150000</t>
  </si>
  <si>
    <t>Поставка расходных материалов, запасных частей для ремонта инструментов, инвентаря</t>
  </si>
  <si>
    <t>58601045152250001160000</t>
  </si>
  <si>
    <t>Поставка мебели</t>
  </si>
  <si>
    <t>58601045152250001170000</t>
  </si>
  <si>
    <t>Выполнение строительно-монтажных и пусконаладочных работ по объекту инвестиционной программы АО "ЮРЭСК": Строительство ТП-10/0,4 кВ мощностью 5 МВА, ЛЭП 10 кВ ориентировочной протяженностью 0,6 км для электроснабжения музейного комплекса в г. Когалым</t>
  </si>
  <si>
    <t>58601045152250001180000</t>
  </si>
  <si>
    <t>Поставка офисных кресел и стульев</t>
  </si>
  <si>
    <t>58601045152250001190000</t>
  </si>
  <si>
    <t>Оказание услуг по страхованию гражданской ответственности владельцев автотранспортных средств (ОСАГО) АО «ЮРЭСК».</t>
  </si>
  <si>
    <t>58601045152250001200000</t>
  </si>
  <si>
    <t>Страхование работников от несчастных случаев</t>
  </si>
  <si>
    <t>58601045152250001210000</t>
  </si>
  <si>
    <t>Выполнение работ по расчистке в пределах охранной зоны ВЛ 35 - 110 кВ от древесно-кустарниковой растительности с утилизацией порубочных остатков.</t>
  </si>
  <si>
    <t>58601045152250001220000</t>
  </si>
  <si>
    <t>Выполнение работ по капитальному ремонту электросетевого оборудования в РП 10 кВ №33/ 2х630 «Биатлон» инв.№000007441 в г. Ханты-Мансийске.</t>
  </si>
  <si>
    <t>58601045152250001230000</t>
  </si>
  <si>
    <t>Поставка комплектующих для квадрокоптера</t>
  </si>
  <si>
    <t>58601045152250001250000</t>
  </si>
  <si>
    <t>Ремонт транспорта и техническое обслуживание машин и механизмов</t>
  </si>
  <si>
    <t>58601045152250001260000</t>
  </si>
  <si>
    <t>Поставка горючих и смазочных материалов</t>
  </si>
  <si>
    <t>58601045152250001270000</t>
  </si>
  <si>
    <t>Поставка средств защиты от падения с высоты</t>
  </si>
  <si>
    <t>58601045152250001280000</t>
  </si>
  <si>
    <t>Спортивные и оздоровительные мероприятия, включая спартакиады (Ханты-Мансийск) ЛОТ 1 (бассейн)</t>
  </si>
  <si>
    <t>58601045152250001290000</t>
  </si>
  <si>
    <t>Спортивные и оздоровительные мероприятия, включая спартакиады (Ханты-Мансийск) ЛОТ 2 (тренажерный зал)</t>
  </si>
  <si>
    <t>58601045152250001300000</t>
  </si>
  <si>
    <t>Поставка бытовой техники</t>
  </si>
  <si>
    <t>58601045152250001310000</t>
  </si>
  <si>
    <t>Оказание услуг по контролю защищенности информации силами и средствами лицензированного Центра мониторинга, выполняющего роль ГосСОПКА для передачи информации о компьютерных инцидентах в НКЦКИ</t>
  </si>
  <si>
    <t>58601045152250001240000</t>
  </si>
  <si>
    <t>Оказание юридических (консалтинговых) услуг</t>
  </si>
  <si>
    <t>58601045152250001320000</t>
  </si>
  <si>
    <t>Поставка брендированной продукции, в т.ч.корпоравтивной одежды</t>
  </si>
  <si>
    <t>58601045152250001360000</t>
  </si>
  <si>
    <t>Поставка ограничителей перенапряжения ОПН-П1-35/40,5/10/2 УХЛ1В для нужд АО "ЮРЭСК"</t>
  </si>
  <si>
    <t>58601045152250001330000</t>
  </si>
  <si>
    <t>Поставка бытовой химии</t>
  </si>
  <si>
    <t>58601045152250001340000</t>
  </si>
  <si>
    <t>Поставка линейного портала 35 кВ для нужд АО "ЮРЭСК"</t>
  </si>
  <si>
    <t>58601045152250001350000</t>
  </si>
  <si>
    <t>Поставка автогидроподъемника АГП-22 для нужд АО «ЮРЭСК»</t>
  </si>
  <si>
    <t>58601045152250001370000</t>
  </si>
  <si>
    <t>Поставка системы хранения данных</t>
  </si>
  <si>
    <t>58601045152250001380000</t>
  </si>
  <si>
    <t>Поставка табличек, плакатов, знаков</t>
  </si>
  <si>
    <t>58601045152250001390000</t>
  </si>
  <si>
    <t>Выполнение строительно-монтажных и пусконаладочных работ по объектам переустройства электросетевых объектов АО "ЮРЭСК"</t>
  </si>
  <si>
    <t>58601045152250001400000</t>
  </si>
  <si>
    <t>Производственный контроль за соблюдением санитарных норм</t>
  </si>
  <si>
    <t>58601045152250001410000</t>
  </si>
  <si>
    <t>Поставка оборудования АО "ЮРЭСК" в г. Когалым</t>
  </si>
  <si>
    <t>58601045152250001420000</t>
  </si>
  <si>
    <t>Услуги по уборке Административно-бытовой корпус АО «ЮРЭСК» расположен по адресу: 628404, ХМАО-Югра, г. Сургут, Проспект Набережный, д. 27 ПС «Пионерная-2», инв. № 000000177</t>
  </si>
  <si>
    <t>58601045152250001430000</t>
  </si>
  <si>
    <t>Поставка электро-бензоинструмента</t>
  </si>
  <si>
    <t>58601045152250001440000</t>
  </si>
  <si>
    <t>Техническое обслуживание и ремонт грузовых автомототранспортных средств и спецтехники для нужд АО «ЮРЭСК»</t>
  </si>
  <si>
    <t>58601045152250001450000</t>
  </si>
  <si>
    <t>Поставка мебели производственной</t>
  </si>
  <si>
    <t>58601045152250001460000</t>
  </si>
  <si>
    <t>Поставка осветительных приборов</t>
  </si>
  <si>
    <t>58601045152250001470000</t>
  </si>
  <si>
    <t>Поставка модулей управления для ячеек 10 кВ</t>
  </si>
  <si>
    <t>58601045152250001480000</t>
  </si>
  <si>
    <t>Поставка трансформаторных подстанций для нужд АО «ЮРЭСК» в Советский район</t>
  </si>
  <si>
    <t>58601045152250001490000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</si>
</sst>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4"/>
  <sheetViews>
    <sheetView tabSelected="1" zoomScale="80" zoomScaleNormal="80" workbookViewId="0">
      <selection activeCell="E63" sqref="E63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6" t="s">
        <v>29</v>
      </c>
      <c r="B1" s="36"/>
      <c r="C1" s="36"/>
      <c r="D1" s="36"/>
      <c r="E1" s="36"/>
      <c r="F1" s="36"/>
    </row>
    <row r="3" spans="1:6" ht="33" customHeight="1" x14ac:dyDescent="0.25">
      <c r="A3" s="37" t="s">
        <v>1</v>
      </c>
      <c r="B3" s="37"/>
      <c r="C3" s="37"/>
      <c r="D3" s="37"/>
      <c r="E3" s="37"/>
      <c r="F3" s="37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45" x14ac:dyDescent="0.25">
      <c r="A6" s="10">
        <v>1</v>
      </c>
      <c r="B6" s="11" t="s">
        <v>30</v>
      </c>
      <c r="C6" s="12">
        <v>120</v>
      </c>
      <c r="D6" s="13" t="s">
        <v>31</v>
      </c>
      <c r="E6" s="17">
        <v>45810</v>
      </c>
      <c r="F6" s="14">
        <v>237666.67</v>
      </c>
    </row>
    <row r="7" spans="1:6" ht="30" x14ac:dyDescent="0.25">
      <c r="A7" s="10">
        <v>2</v>
      </c>
      <c r="B7" s="11" t="s">
        <v>32</v>
      </c>
      <c r="C7" s="12">
        <v>132</v>
      </c>
      <c r="D7" s="13" t="s">
        <v>33</v>
      </c>
      <c r="E7" s="17">
        <v>45810</v>
      </c>
      <c r="F7" s="14">
        <v>10275802.060000001</v>
      </c>
    </row>
    <row r="8" spans="1:6" ht="45" x14ac:dyDescent="0.25">
      <c r="A8" s="10">
        <v>3</v>
      </c>
      <c r="B8" s="11" t="s">
        <v>34</v>
      </c>
      <c r="C8" s="12">
        <v>130</v>
      </c>
      <c r="D8" s="13" t="s">
        <v>35</v>
      </c>
      <c r="E8" s="17">
        <v>45810</v>
      </c>
      <c r="F8" s="14">
        <v>712686.53</v>
      </c>
    </row>
    <row r="9" spans="1:6" x14ac:dyDescent="0.25">
      <c r="A9" s="10">
        <v>4</v>
      </c>
      <c r="B9" s="11" t="s">
        <v>36</v>
      </c>
      <c r="C9" s="12">
        <v>130</v>
      </c>
      <c r="D9" s="13" t="s">
        <v>37</v>
      </c>
      <c r="E9" s="17">
        <v>45810</v>
      </c>
      <c r="F9" s="14">
        <v>2489850</v>
      </c>
    </row>
    <row r="10" spans="1:6" ht="120" x14ac:dyDescent="0.25">
      <c r="A10" s="10">
        <v>5</v>
      </c>
      <c r="B10" s="11" t="s">
        <v>38</v>
      </c>
      <c r="C10" s="12">
        <v>120</v>
      </c>
      <c r="D10" s="13" t="s">
        <v>39</v>
      </c>
      <c r="E10" s="17">
        <v>45810</v>
      </c>
      <c r="F10" s="14">
        <v>5485790</v>
      </c>
    </row>
    <row r="11" spans="1:6" x14ac:dyDescent="0.25">
      <c r="A11" s="10">
        <v>6</v>
      </c>
      <c r="B11" s="11" t="s">
        <v>40</v>
      </c>
      <c r="C11" s="12">
        <v>130</v>
      </c>
      <c r="D11" s="13" t="s">
        <v>41</v>
      </c>
      <c r="E11" s="17">
        <v>45811</v>
      </c>
      <c r="F11" s="14">
        <v>108060</v>
      </c>
    </row>
    <row r="12" spans="1:6" ht="60" x14ac:dyDescent="0.25">
      <c r="A12" s="10">
        <v>7</v>
      </c>
      <c r="B12" s="11" t="s">
        <v>42</v>
      </c>
      <c r="C12" s="12">
        <v>120</v>
      </c>
      <c r="D12" s="13" t="s">
        <v>43</v>
      </c>
      <c r="E12" s="17">
        <v>45811</v>
      </c>
      <c r="F12" s="14">
        <v>359781.87</v>
      </c>
    </row>
    <row r="13" spans="1:6" ht="30" x14ac:dyDescent="0.25">
      <c r="A13" s="10">
        <v>8</v>
      </c>
      <c r="B13" s="11" t="s">
        <v>44</v>
      </c>
      <c r="C13" s="12">
        <v>121</v>
      </c>
      <c r="D13" s="13" t="s">
        <v>45</v>
      </c>
      <c r="E13" s="17">
        <v>45811</v>
      </c>
      <c r="F13" s="14">
        <v>250173</v>
      </c>
    </row>
    <row r="14" spans="1:6" ht="75" x14ac:dyDescent="0.25">
      <c r="A14" s="10">
        <v>9</v>
      </c>
      <c r="B14" s="11" t="s">
        <v>46</v>
      </c>
      <c r="C14" s="12">
        <v>121</v>
      </c>
      <c r="D14" s="13" t="s">
        <v>47</v>
      </c>
      <c r="E14" s="17">
        <v>45812</v>
      </c>
      <c r="F14" s="14">
        <v>52404061.100000001</v>
      </c>
    </row>
    <row r="15" spans="1:6" ht="75" x14ac:dyDescent="0.25">
      <c r="A15" s="10">
        <v>10</v>
      </c>
      <c r="B15" s="11" t="s">
        <v>48</v>
      </c>
      <c r="C15" s="12">
        <v>121</v>
      </c>
      <c r="D15" s="13" t="s">
        <v>49</v>
      </c>
      <c r="E15" s="17">
        <v>45812</v>
      </c>
      <c r="F15" s="14">
        <v>10547000</v>
      </c>
    </row>
    <row r="16" spans="1:6" ht="30" x14ac:dyDescent="0.25">
      <c r="A16" s="10">
        <v>11</v>
      </c>
      <c r="B16" s="11" t="s">
        <v>50</v>
      </c>
      <c r="C16" s="12">
        <v>130</v>
      </c>
      <c r="D16" s="13" t="s">
        <v>51</v>
      </c>
      <c r="E16" s="17">
        <v>45814</v>
      </c>
      <c r="F16" s="14">
        <v>128450</v>
      </c>
    </row>
    <row r="17" spans="1:6" ht="30" x14ac:dyDescent="0.25">
      <c r="A17" s="10">
        <v>12</v>
      </c>
      <c r="B17" s="11" t="s">
        <v>52</v>
      </c>
      <c r="C17" s="12">
        <v>121</v>
      </c>
      <c r="D17" s="13" t="s">
        <v>53</v>
      </c>
      <c r="E17" s="17">
        <v>45814</v>
      </c>
      <c r="F17" s="14">
        <v>410550</v>
      </c>
    </row>
    <row r="18" spans="1:6" ht="30" x14ac:dyDescent="0.25">
      <c r="A18" s="10">
        <v>13</v>
      </c>
      <c r="B18" s="11" t="s">
        <v>54</v>
      </c>
      <c r="C18" s="12">
        <v>120</v>
      </c>
      <c r="D18" s="13" t="s">
        <v>55</v>
      </c>
      <c r="E18" s="17">
        <v>45817</v>
      </c>
      <c r="F18" s="14">
        <v>124989.6</v>
      </c>
    </row>
    <row r="19" spans="1:6" ht="30" x14ac:dyDescent="0.25">
      <c r="A19" s="10">
        <v>14</v>
      </c>
      <c r="B19" s="11" t="s">
        <v>56</v>
      </c>
      <c r="C19" s="12">
        <v>130</v>
      </c>
      <c r="D19" s="13" t="s">
        <v>57</v>
      </c>
      <c r="E19" s="17">
        <v>45817</v>
      </c>
      <c r="F19" s="14">
        <v>598100.4</v>
      </c>
    </row>
    <row r="20" spans="1:6" ht="45" x14ac:dyDescent="0.25">
      <c r="A20" s="10">
        <v>15</v>
      </c>
      <c r="B20" s="11" t="s">
        <v>58</v>
      </c>
      <c r="C20" s="12">
        <v>121</v>
      </c>
      <c r="D20" s="13" t="s">
        <v>59</v>
      </c>
      <c r="E20" s="17">
        <v>45818</v>
      </c>
      <c r="F20" s="14">
        <v>264780.83</v>
      </c>
    </row>
    <row r="21" spans="1:6" ht="60" x14ac:dyDescent="0.25">
      <c r="A21" s="10">
        <v>16</v>
      </c>
      <c r="B21" s="11" t="s">
        <v>60</v>
      </c>
      <c r="C21" s="12">
        <v>121</v>
      </c>
      <c r="D21" s="13" t="s">
        <v>61</v>
      </c>
      <c r="E21" s="17">
        <v>45818</v>
      </c>
      <c r="F21" s="14">
        <v>399784</v>
      </c>
    </row>
    <row r="22" spans="1:6" x14ac:dyDescent="0.25">
      <c r="A22" s="10">
        <v>17</v>
      </c>
      <c r="B22" s="11" t="s">
        <v>62</v>
      </c>
      <c r="C22" s="12">
        <v>130</v>
      </c>
      <c r="D22" s="13" t="s">
        <v>63</v>
      </c>
      <c r="E22" s="17">
        <v>45818</v>
      </c>
      <c r="F22" s="14">
        <v>1266937.2</v>
      </c>
    </row>
    <row r="23" spans="1:6" ht="90" x14ac:dyDescent="0.25">
      <c r="A23" s="10">
        <v>18</v>
      </c>
      <c r="B23" s="11" t="s">
        <v>64</v>
      </c>
      <c r="C23" s="12">
        <v>121</v>
      </c>
      <c r="D23" s="13" t="s">
        <v>65</v>
      </c>
      <c r="E23" s="17">
        <v>45814</v>
      </c>
      <c r="F23" s="14">
        <v>9950000</v>
      </c>
    </row>
    <row r="24" spans="1:6" ht="30" x14ac:dyDescent="0.25">
      <c r="A24" s="10">
        <v>19</v>
      </c>
      <c r="B24" s="11" t="s">
        <v>66</v>
      </c>
      <c r="C24" s="12">
        <v>220</v>
      </c>
      <c r="D24" s="13" t="s">
        <v>67</v>
      </c>
      <c r="E24" s="17">
        <v>45819</v>
      </c>
      <c r="F24" s="14">
        <v>120000</v>
      </c>
    </row>
    <row r="25" spans="1:6" ht="30" x14ac:dyDescent="0.25">
      <c r="A25" s="10">
        <v>20</v>
      </c>
      <c r="B25" s="11" t="s">
        <v>68</v>
      </c>
      <c r="C25" s="12">
        <v>130</v>
      </c>
      <c r="D25" s="13" t="s">
        <v>69</v>
      </c>
      <c r="E25" s="17">
        <v>45824</v>
      </c>
      <c r="F25" s="14">
        <v>743460</v>
      </c>
    </row>
    <row r="26" spans="1:6" ht="45" x14ac:dyDescent="0.25">
      <c r="A26" s="10">
        <v>21</v>
      </c>
      <c r="B26" s="11" t="s">
        <v>70</v>
      </c>
      <c r="C26" s="12">
        <v>120</v>
      </c>
      <c r="D26" s="13" t="s">
        <v>71</v>
      </c>
      <c r="E26" s="17">
        <v>45824</v>
      </c>
      <c r="F26" s="14">
        <v>348667.2</v>
      </c>
    </row>
    <row r="27" spans="1:6" x14ac:dyDescent="0.25">
      <c r="A27" s="10">
        <v>22</v>
      </c>
      <c r="B27" s="11" t="s">
        <v>72</v>
      </c>
      <c r="C27" s="12">
        <v>130</v>
      </c>
      <c r="D27" s="13" t="s">
        <v>73</v>
      </c>
      <c r="E27" s="17">
        <v>45824</v>
      </c>
      <c r="F27" s="14">
        <v>409677.06</v>
      </c>
    </row>
    <row r="28" spans="1:6" ht="30" x14ac:dyDescent="0.25">
      <c r="A28" s="10">
        <v>23</v>
      </c>
      <c r="B28" s="11" t="s">
        <v>74</v>
      </c>
      <c r="C28" s="12">
        <v>120</v>
      </c>
      <c r="D28" s="13" t="s">
        <v>75</v>
      </c>
      <c r="E28" s="17">
        <v>45824</v>
      </c>
      <c r="F28" s="14">
        <v>1730100</v>
      </c>
    </row>
    <row r="29" spans="1:6" ht="30" x14ac:dyDescent="0.25">
      <c r="A29" s="10">
        <v>24</v>
      </c>
      <c r="B29" s="11" t="s">
        <v>76</v>
      </c>
      <c r="C29" s="12">
        <v>122</v>
      </c>
      <c r="D29" s="13" t="s">
        <v>77</v>
      </c>
      <c r="E29" s="17">
        <v>45824</v>
      </c>
      <c r="F29" s="14">
        <v>33452100</v>
      </c>
    </row>
    <row r="30" spans="1:6" x14ac:dyDescent="0.25">
      <c r="A30" s="10">
        <v>25</v>
      </c>
      <c r="B30" s="11" t="s">
        <v>78</v>
      </c>
      <c r="C30" s="12">
        <v>131</v>
      </c>
      <c r="D30" s="13" t="s">
        <v>79</v>
      </c>
      <c r="E30" s="17">
        <v>45824</v>
      </c>
      <c r="F30" s="14">
        <v>11456000</v>
      </c>
    </row>
    <row r="31" spans="1:6" x14ac:dyDescent="0.25">
      <c r="A31" s="10">
        <v>26</v>
      </c>
      <c r="B31" s="11" t="s">
        <v>80</v>
      </c>
      <c r="C31" s="12">
        <v>132</v>
      </c>
      <c r="D31" s="13" t="s">
        <v>81</v>
      </c>
      <c r="E31" s="17">
        <v>45825</v>
      </c>
      <c r="F31" s="14">
        <v>147277.26</v>
      </c>
    </row>
    <row r="32" spans="1:6" ht="60" x14ac:dyDescent="0.25">
      <c r="A32" s="10">
        <v>27</v>
      </c>
      <c r="B32" s="11" t="s">
        <v>82</v>
      </c>
      <c r="C32" s="12">
        <v>121</v>
      </c>
      <c r="D32" s="13" t="s">
        <v>83</v>
      </c>
      <c r="E32" s="17">
        <v>45825</v>
      </c>
      <c r="F32" s="14">
        <v>49991657.119999997</v>
      </c>
    </row>
    <row r="33" spans="1:6" ht="30" x14ac:dyDescent="0.25">
      <c r="A33" s="10">
        <v>28</v>
      </c>
      <c r="B33" s="11" t="s">
        <v>84</v>
      </c>
      <c r="C33" s="12">
        <v>220</v>
      </c>
      <c r="D33" s="13" t="s">
        <v>85</v>
      </c>
      <c r="E33" s="17">
        <v>45825</v>
      </c>
      <c r="F33" s="14">
        <v>106603.66</v>
      </c>
    </row>
    <row r="34" spans="1:6" ht="30" x14ac:dyDescent="0.25">
      <c r="A34" s="10">
        <v>29</v>
      </c>
      <c r="B34" s="11" t="s">
        <v>86</v>
      </c>
      <c r="C34" s="12">
        <v>130</v>
      </c>
      <c r="D34" s="13" t="s">
        <v>87</v>
      </c>
      <c r="E34" s="17">
        <v>45827</v>
      </c>
      <c r="F34" s="14">
        <v>7720000</v>
      </c>
    </row>
    <row r="35" spans="1:6" ht="90" x14ac:dyDescent="0.25">
      <c r="A35" s="10">
        <v>30</v>
      </c>
      <c r="B35" s="11" t="s">
        <v>88</v>
      </c>
      <c r="C35" s="12">
        <v>131</v>
      </c>
      <c r="D35" s="13" t="s">
        <v>89</v>
      </c>
      <c r="E35" s="17">
        <v>45828</v>
      </c>
      <c r="F35" s="14">
        <v>1034451</v>
      </c>
    </row>
    <row r="36" spans="1:6" x14ac:dyDescent="0.25">
      <c r="A36" s="10">
        <v>31</v>
      </c>
      <c r="B36" s="11" t="s">
        <v>90</v>
      </c>
      <c r="C36" s="12">
        <v>130</v>
      </c>
      <c r="D36" s="13" t="s">
        <v>91</v>
      </c>
      <c r="E36" s="17">
        <v>45828</v>
      </c>
      <c r="F36" s="14">
        <v>1288800</v>
      </c>
    </row>
    <row r="37" spans="1:6" ht="60" x14ac:dyDescent="0.25">
      <c r="A37" s="10">
        <v>32</v>
      </c>
      <c r="B37" s="11" t="s">
        <v>92</v>
      </c>
      <c r="C37" s="12">
        <v>220</v>
      </c>
      <c r="D37" s="13" t="s">
        <v>93</v>
      </c>
      <c r="E37" s="17">
        <v>45827</v>
      </c>
      <c r="F37" s="14">
        <v>248640</v>
      </c>
    </row>
    <row r="38" spans="1:6" x14ac:dyDescent="0.25">
      <c r="A38" s="10">
        <v>33</v>
      </c>
      <c r="B38" s="11" t="s">
        <v>94</v>
      </c>
      <c r="C38" s="12">
        <v>130</v>
      </c>
      <c r="D38" s="13" t="s">
        <v>95</v>
      </c>
      <c r="E38" s="17">
        <v>45833</v>
      </c>
      <c r="F38" s="14">
        <v>700500</v>
      </c>
    </row>
    <row r="39" spans="1:6" x14ac:dyDescent="0.25">
      <c r="A39" s="10">
        <v>34</v>
      </c>
      <c r="B39" s="11" t="s">
        <v>96</v>
      </c>
      <c r="C39" s="12">
        <v>130</v>
      </c>
      <c r="D39" s="13" t="s">
        <v>97</v>
      </c>
      <c r="E39" s="17">
        <v>45838</v>
      </c>
      <c r="F39" s="14">
        <v>1899985.26</v>
      </c>
    </row>
    <row r="40" spans="1:6" ht="30" x14ac:dyDescent="0.25">
      <c r="A40" s="10">
        <v>35</v>
      </c>
      <c r="B40" s="11" t="s">
        <v>98</v>
      </c>
      <c r="C40" s="12">
        <v>130</v>
      </c>
      <c r="D40" s="13" t="s">
        <v>99</v>
      </c>
      <c r="E40" s="17">
        <v>45838</v>
      </c>
      <c r="F40" s="14">
        <v>159573</v>
      </c>
    </row>
    <row r="41" spans="1:6" ht="45" x14ac:dyDescent="0.25">
      <c r="A41" s="10">
        <v>36</v>
      </c>
      <c r="B41" s="11" t="s">
        <v>100</v>
      </c>
      <c r="C41" s="12">
        <v>132</v>
      </c>
      <c r="D41" s="13" t="s">
        <v>101</v>
      </c>
      <c r="E41" s="17">
        <v>45838</v>
      </c>
      <c r="F41" s="14">
        <v>2449212.11</v>
      </c>
    </row>
    <row r="43" spans="1:6" ht="30.75" customHeight="1" x14ac:dyDescent="0.25">
      <c r="A43" s="37" t="s">
        <v>7</v>
      </c>
      <c r="B43" s="37"/>
      <c r="C43" s="37"/>
      <c r="D43" s="37"/>
      <c r="E43" s="37"/>
      <c r="F43" s="37"/>
    </row>
    <row r="45" spans="1:6" ht="75" x14ac:dyDescent="0.25">
      <c r="A45" s="2" t="s">
        <v>3</v>
      </c>
      <c r="B45" s="38" t="s">
        <v>8</v>
      </c>
      <c r="C45" s="38"/>
      <c r="D45" s="38"/>
      <c r="E45" s="2" t="s">
        <v>9</v>
      </c>
      <c r="F45" s="2" t="s">
        <v>17</v>
      </c>
    </row>
    <row r="46" spans="1:6" ht="30" customHeight="1" x14ac:dyDescent="0.25">
      <c r="A46" s="2">
        <v>37</v>
      </c>
      <c r="B46" s="39" t="s">
        <v>16</v>
      </c>
      <c r="C46" s="39"/>
      <c r="D46" s="39"/>
      <c r="E46" s="4">
        <v>0</v>
      </c>
      <c r="F46" s="3">
        <v>0</v>
      </c>
    </row>
    <row r="47" spans="1:6" ht="45" customHeight="1" x14ac:dyDescent="0.25">
      <c r="A47" s="2">
        <v>38</v>
      </c>
      <c r="B47" s="39" t="s">
        <v>18</v>
      </c>
      <c r="C47" s="39"/>
      <c r="D47" s="39"/>
      <c r="E47" s="8">
        <v>3</v>
      </c>
      <c r="F47" s="9">
        <v>16232623.32</v>
      </c>
    </row>
    <row r="48" spans="1:6" ht="30" hidden="1" customHeight="1" outlineLevel="1" x14ac:dyDescent="0.25">
      <c r="A48" s="6" t="s">
        <v>24</v>
      </c>
      <c r="B48" s="41" t="s">
        <v>25</v>
      </c>
      <c r="C48" s="41"/>
      <c r="D48" s="41"/>
      <c r="E48" s="8">
        <f>COUNTIF(C3:C41,220)</f>
        <v>3</v>
      </c>
      <c r="F48" s="9">
        <f>SUMIF(C3:C41,220,F3:F41)</f>
        <v>475243.66000000003</v>
      </c>
    </row>
    <row r="49" spans="1:7" ht="30" hidden="1" customHeight="1" outlineLevel="1" x14ac:dyDescent="0.25">
      <c r="A49" s="7" t="s">
        <v>26</v>
      </c>
      <c r="B49" s="40" t="s">
        <v>18</v>
      </c>
      <c r="C49" s="40"/>
      <c r="D49" s="40"/>
      <c r="E49" s="18">
        <f>E47+E48</f>
        <v>6</v>
      </c>
      <c r="F49" s="19">
        <f>F48+F47</f>
        <v>16707866.98</v>
      </c>
    </row>
    <row r="50" spans="1:7" ht="48.75" customHeight="1" collapsed="1" x14ac:dyDescent="0.25">
      <c r="A50" s="2">
        <v>39</v>
      </c>
      <c r="B50" s="39" t="s">
        <v>19</v>
      </c>
      <c r="C50" s="39"/>
      <c r="D50" s="39"/>
      <c r="E50" s="20">
        <v>33</v>
      </c>
      <c r="F50" s="21">
        <v>1768778.45</v>
      </c>
    </row>
    <row r="52" spans="1:7" x14ac:dyDescent="0.25">
      <c r="A52" s="37" t="s">
        <v>23</v>
      </c>
      <c r="B52" s="37"/>
      <c r="C52" s="37"/>
      <c r="D52" s="37"/>
      <c r="E52" s="37"/>
      <c r="F52" s="37"/>
    </row>
    <row r="54" spans="1:7" ht="60" x14ac:dyDescent="0.25">
      <c r="A54" s="30" t="s">
        <v>10</v>
      </c>
      <c r="B54" s="31"/>
      <c r="C54" s="31"/>
      <c r="D54" s="32"/>
      <c r="E54" s="2" t="s">
        <v>10</v>
      </c>
      <c r="F54" s="2" t="s">
        <v>20</v>
      </c>
    </row>
    <row r="55" spans="1:7" x14ac:dyDescent="0.25">
      <c r="A55" s="33" t="s">
        <v>21</v>
      </c>
      <c r="B55" s="34"/>
      <c r="C55" s="34"/>
      <c r="D55" s="35"/>
      <c r="E55" s="15">
        <f>SUM(E56:E59)</f>
        <v>72</v>
      </c>
      <c r="F55" s="16">
        <f>SUM(F56:F59)</f>
        <v>228022568.70000002</v>
      </c>
      <c r="G55" s="22"/>
    </row>
    <row r="56" spans="1:7" ht="30" customHeight="1" x14ac:dyDescent="0.25">
      <c r="A56" s="24" t="s">
        <v>11</v>
      </c>
      <c r="B56" s="25"/>
      <c r="C56" s="25"/>
      <c r="D56" s="26"/>
      <c r="E56" s="8">
        <f>E46</f>
        <v>0</v>
      </c>
      <c r="F56" s="9">
        <f>F46</f>
        <v>0</v>
      </c>
    </row>
    <row r="57" spans="1:7" ht="30" customHeight="1" x14ac:dyDescent="0.25">
      <c r="A57" s="24" t="s">
        <v>12</v>
      </c>
      <c r="B57" s="25"/>
      <c r="C57" s="25"/>
      <c r="D57" s="26"/>
      <c r="E57" s="8">
        <f>E50</f>
        <v>33</v>
      </c>
      <c r="F57" s="9">
        <f>F50</f>
        <v>1768778.45</v>
      </c>
    </row>
    <row r="58" spans="1:7" ht="30" customHeight="1" x14ac:dyDescent="0.25">
      <c r="A58" s="24" t="s">
        <v>13</v>
      </c>
      <c r="B58" s="25"/>
      <c r="C58" s="25"/>
      <c r="D58" s="26"/>
      <c r="E58" s="8">
        <f>E49</f>
        <v>6</v>
      </c>
      <c r="F58" s="9">
        <f>F49</f>
        <v>16707866.98</v>
      </c>
    </row>
    <row r="59" spans="1:7" ht="45" customHeight="1" x14ac:dyDescent="0.25">
      <c r="A59" s="24" t="s">
        <v>22</v>
      </c>
      <c r="B59" s="25"/>
      <c r="C59" s="25"/>
      <c r="D59" s="26"/>
      <c r="E59" s="8">
        <f>COUNTIF(C6:C41,120)+COUNTIF(C6:C41,130)+COUNTIF(C6:C41,131)+COUNTIF(C6:C41,121)+COUNTIF(C6:C41,132)+COUNTIF(C6:C41,122)</f>
        <v>33</v>
      </c>
      <c r="F59" s="9">
        <f>SUMIF(C6:C41,120,F6:F41)+SUMIF(C6:C41,130,F6:F41)+SUMIF(C6:C41,131,F6:F41)+SUMIF(C6:C41,121,F6:F41)+SUMIF(C6:C41,132,F6:F41)+SUMIF(C6:C41,122,F6:F41)</f>
        <v>209545923.27000001</v>
      </c>
    </row>
    <row r="60" spans="1:7" ht="58.5" customHeight="1" x14ac:dyDescent="0.25">
      <c r="A60" s="27" t="s">
        <v>14</v>
      </c>
      <c r="B60" s="28"/>
      <c r="C60" s="28"/>
      <c r="D60" s="29"/>
      <c r="E60" s="8">
        <f>COUNTIF(C6:C41,131)+COUNTIF(C6:C41,121)+COUNTIF(C6:C41,132)+COUNTIF(C6:C41,122)</f>
        <v>14</v>
      </c>
      <c r="F60" s="9">
        <f>SUMIF(C6:C41,131,F6:F41)+SUMIF(C6:C41,121,F6:F41)+SUMIF(C6:C41,132,F6:F41)+SUMIF(C6:C41,122,F6:F41)</f>
        <v>183032848.48000002</v>
      </c>
    </row>
    <row r="63" spans="1:7" x14ac:dyDescent="0.25">
      <c r="A63" s="23" t="s">
        <v>28</v>
      </c>
      <c r="B63" s="23"/>
      <c r="C63" s="1"/>
    </row>
    <row r="64" spans="1:7" x14ac:dyDescent="0.25">
      <c r="A64" s="23" t="s">
        <v>27</v>
      </c>
      <c r="B64" s="23"/>
      <c r="C64" s="5" t="s">
        <v>0</v>
      </c>
    </row>
  </sheetData>
  <mergeCells count="19">
    <mergeCell ref="A1:F1"/>
    <mergeCell ref="A52:F52"/>
    <mergeCell ref="A3:F3"/>
    <mergeCell ref="A43:F43"/>
    <mergeCell ref="B45:D45"/>
    <mergeCell ref="B46:D46"/>
    <mergeCell ref="B47:D47"/>
    <mergeCell ref="B50:D50"/>
    <mergeCell ref="B49:D49"/>
    <mergeCell ref="B48:D48"/>
    <mergeCell ref="A63:B63"/>
    <mergeCell ref="A64:B64"/>
    <mergeCell ref="A59:D59"/>
    <mergeCell ref="A60:D60"/>
    <mergeCell ref="A54:D54"/>
    <mergeCell ref="A55:D55"/>
    <mergeCell ref="A56:D56"/>
    <mergeCell ref="A57:D57"/>
    <mergeCell ref="A58:D58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2025-07-01T10:28:13Z</dcterms:modified>
</cp:coreProperties>
</file>