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145" windowWidth="14805" windowHeight="5970"/>
  </bookViews>
  <sheets>
    <sheet name="Сведения о договорах" sheetId="3" r:id="rId1"/>
  </sheets>
  <definedNames>
    <definedName name="_xlnm.Print_Area" localSheetId="0">'Сведения о договорах'!$A$1:$F$39</definedName>
  </definedNames>
  <calcPr calcId="145621" refMode="R1C1"/>
</workbook>
</file>

<file path=xl/calcChain.xml><?xml version="1.0" encoding="utf-8"?>
<calcChain xmlns="http://schemas.openxmlformats.org/spreadsheetml/2006/main">
  <c r="E32" i="3" l="1"/>
  <c r="F32" i="3" l="1"/>
  <c r="E23" i="3" l="1"/>
  <c r="F23" i="3" l="1"/>
  <c r="F24" i="3" s="1"/>
  <c r="E24" i="3" l="1"/>
  <c r="E33" i="3" s="1"/>
  <c r="E34" i="3"/>
  <c r="F34" i="3" l="1"/>
  <c r="F35" i="3" l="1"/>
  <c r="E35" i="3"/>
  <c r="F33" i="3" l="1"/>
  <c r="E31" i="3" l="1"/>
  <c r="E30" i="3" s="1"/>
  <c r="F31" i="3"/>
  <c r="F30" i="3" s="1"/>
</calcChain>
</file>

<file path=xl/comments1.xml><?xml version="1.0" encoding="utf-8"?>
<comments xmlns="http://schemas.openxmlformats.org/spreadsheetml/2006/main">
  <authors>
    <author>Автор</author>
  </authors>
  <commentList>
    <comment ref="B2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<sst xmlns="http://schemas.openxmlformats.org/spreadsheetml/2006/main" count="55" uniqueCount="52">
  <si>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</si>
  <si>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</si>
  <si>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</si>
  <si>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</si>
  <si>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</si>
  <si>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</si>
  <si>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</si>
  <si>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</si>
  <si>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</si>
  <si>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</si>
  <si>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</si>
  <si>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</si>
  <si>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</si>
  <si>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</si>
  <si>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</si>
  <si>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</si>
  <si>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</si>
  <si>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</si>
  <si>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</si>
  <si>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</si>
  <si>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</si>
  <si>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</si>
  <si>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</si>
  <si>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</si>
  <si>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</si>
  <si>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</si>
  <si>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</si>
  <si>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</si>
  <si>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</si>
  <si>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t>Услуги по теплоснабжению в г.Белоярский для нужд Белоярского филиала АО «ЮРЭСК»</t>
  </si>
  <si>
    <t>Оказание услуг по теплоснабжению объектов АО «ЮРЭСК» в пгт. Березово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</si>
  <si>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феврале 2026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</si>
  <si>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Техническое обслуживание, текущий ремонт автотранспорта для нужд Советского филиала</t>
  </si>
  <si>
    <t>58601045152260000250000</t>
  </si>
  <si>
    <t>58601045152260000260000</t>
  </si>
  <si>
    <t>Страхование электросетевого имущества</t>
  </si>
  <si>
    <t>58601045152260000270000</t>
  </si>
  <si>
    <t>Оказание платных медицинских услуг</t>
  </si>
  <si>
    <t>58601045152260000280000</t>
  </si>
  <si>
    <t>58601045152260000290000</t>
  </si>
  <si>
    <t>Оказание услуг по снегоочистке кровельной части административного здания АО "ЮРЭСК" в г. Ханты-Мансийске</t>
  </si>
  <si>
    <t>58601045152260000300000</t>
  </si>
  <si>
    <t>Поставка силовых трансформаторов 10/35кВ для нужд АО "ЮРЭСК" в Кондинский район</t>
  </si>
  <si>
    <t>58601045152260000310000</t>
  </si>
  <si>
    <t>Оказание услуг по поставке электроэнергии для нужд Березовского филиала АО «ЮРЭСК»</t>
  </si>
  <si>
    <t>58601045152260000320000</t>
  </si>
  <si>
    <t>Оказание услуг с целью обучения персонала Кондинского филиала для нужд АО "ЮРЭСК"на 2026 год</t>
  </si>
  <si>
    <t>58601045152260000330000</t>
  </si>
  <si>
    <t>Поставка ГСМ для автотранспорта Няганьского филиала АО «ЮРЭСК»</t>
  </si>
  <si>
    <t>58601045152260000340000</t>
  </si>
  <si>
    <t>Поставка материалов АИИС КУЭ (ИП) г. Югорск</t>
  </si>
  <si>
    <t>58601045152260000350000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</si>
</sst>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4" fontId="0" fillId="0" borderId="0" xfId="0" applyNumberForma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9"/>
  <sheetViews>
    <sheetView tabSelected="1" zoomScale="80" zoomScaleNormal="80" workbookViewId="0">
      <selection activeCell="E40" sqref="E40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35" t="s">
        <v>31</v>
      </c>
      <c r="B1" s="35"/>
      <c r="C1" s="35"/>
      <c r="D1" s="35"/>
      <c r="E1" s="35"/>
      <c r="F1" s="35"/>
    </row>
    <row r="3" spans="1:6" ht="33" customHeight="1" x14ac:dyDescent="0.25">
      <c r="A3" s="36" t="s">
        <v>1</v>
      </c>
      <c r="B3" s="36"/>
      <c r="C3" s="36"/>
      <c r="D3" s="36"/>
      <c r="E3" s="36"/>
      <c r="F3" s="36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45" x14ac:dyDescent="0.25">
      <c r="A6" s="10">
        <v>1</v>
      </c>
      <c r="B6" s="11" t="s">
        <v>32</v>
      </c>
      <c r="C6" s="12">
        <v>120</v>
      </c>
      <c r="D6" s="13" t="s">
        <v>33</v>
      </c>
      <c r="E6" s="17">
        <v>46056</v>
      </c>
      <c r="F6" s="14">
        <v>5776645.0999999996</v>
      </c>
    </row>
    <row r="7" spans="1:6" ht="45" x14ac:dyDescent="0.25">
      <c r="A7" s="10">
        <v>2</v>
      </c>
      <c r="B7" s="11" t="s">
        <v>29</v>
      </c>
      <c r="C7" s="12">
        <v>220</v>
      </c>
      <c r="D7" s="13" t="s">
        <v>34</v>
      </c>
      <c r="E7" s="17">
        <v>46056</v>
      </c>
      <c r="F7" s="14">
        <v>174024.31</v>
      </c>
    </row>
    <row r="8" spans="1:6" ht="30" x14ac:dyDescent="0.25">
      <c r="A8" s="10">
        <v>3</v>
      </c>
      <c r="B8" s="11" t="s">
        <v>35</v>
      </c>
      <c r="C8" s="12">
        <v>120</v>
      </c>
      <c r="D8" s="13" t="s">
        <v>36</v>
      </c>
      <c r="E8" s="17">
        <v>46056</v>
      </c>
      <c r="F8" s="14">
        <v>12980071.41</v>
      </c>
    </row>
    <row r="9" spans="1:6" x14ac:dyDescent="0.25">
      <c r="A9" s="10">
        <v>4</v>
      </c>
      <c r="B9" s="11" t="s">
        <v>37</v>
      </c>
      <c r="C9" s="12">
        <v>220</v>
      </c>
      <c r="D9" s="13" t="s">
        <v>38</v>
      </c>
      <c r="E9" s="17">
        <v>46057</v>
      </c>
      <c r="F9" s="14">
        <v>353517</v>
      </c>
    </row>
    <row r="10" spans="1:6" ht="30" x14ac:dyDescent="0.25">
      <c r="A10" s="10">
        <v>5</v>
      </c>
      <c r="B10" s="11" t="s">
        <v>30</v>
      </c>
      <c r="C10" s="12">
        <v>220</v>
      </c>
      <c r="D10" s="13" t="s">
        <v>39</v>
      </c>
      <c r="E10" s="17">
        <v>46057</v>
      </c>
      <c r="F10" s="14">
        <v>990000</v>
      </c>
    </row>
    <row r="11" spans="1:6" ht="60" x14ac:dyDescent="0.25">
      <c r="A11" s="10">
        <v>6</v>
      </c>
      <c r="B11" s="11" t="s">
        <v>40</v>
      </c>
      <c r="C11" s="12">
        <v>132</v>
      </c>
      <c r="D11" s="13" t="s">
        <v>41</v>
      </c>
      <c r="E11" s="17">
        <v>46062</v>
      </c>
      <c r="F11" s="14">
        <v>198964.5</v>
      </c>
    </row>
    <row r="12" spans="1:6" ht="45" x14ac:dyDescent="0.25">
      <c r="A12" s="10">
        <v>7</v>
      </c>
      <c r="B12" s="11" t="s">
        <v>42</v>
      </c>
      <c r="C12" s="12">
        <v>130</v>
      </c>
      <c r="D12" s="13" t="s">
        <v>43</v>
      </c>
      <c r="E12" s="17">
        <v>46063</v>
      </c>
      <c r="F12" s="14">
        <v>34160000</v>
      </c>
    </row>
    <row r="13" spans="1:6" ht="45" x14ac:dyDescent="0.25">
      <c r="A13" s="10">
        <v>8</v>
      </c>
      <c r="B13" s="11" t="s">
        <v>44</v>
      </c>
      <c r="C13" s="12">
        <v>220</v>
      </c>
      <c r="D13" s="13" t="s">
        <v>45</v>
      </c>
      <c r="E13" s="17">
        <v>46062</v>
      </c>
      <c r="F13" s="14">
        <v>1000000</v>
      </c>
    </row>
    <row r="14" spans="1:6" ht="45" x14ac:dyDescent="0.25">
      <c r="A14" s="10">
        <v>9</v>
      </c>
      <c r="B14" s="11" t="s">
        <v>46</v>
      </c>
      <c r="C14" s="12">
        <v>121</v>
      </c>
      <c r="D14" s="13" t="s">
        <v>47</v>
      </c>
      <c r="E14" s="17">
        <v>46070</v>
      </c>
      <c r="F14" s="14">
        <v>133800</v>
      </c>
    </row>
    <row r="15" spans="1:6" ht="30" x14ac:dyDescent="0.25">
      <c r="A15" s="10">
        <v>10</v>
      </c>
      <c r="B15" s="11" t="s">
        <v>48</v>
      </c>
      <c r="C15" s="12">
        <v>120</v>
      </c>
      <c r="D15" s="13" t="s">
        <v>49</v>
      </c>
      <c r="E15" s="17">
        <v>46077</v>
      </c>
      <c r="F15" s="14">
        <v>1851904</v>
      </c>
    </row>
    <row r="16" spans="1:6" ht="30" x14ac:dyDescent="0.25">
      <c r="A16" s="10">
        <v>11</v>
      </c>
      <c r="B16" s="11" t="s">
        <v>50</v>
      </c>
      <c r="C16" s="12">
        <v>131</v>
      </c>
      <c r="D16" s="13" t="s">
        <v>51</v>
      </c>
      <c r="E16" s="17">
        <v>46078</v>
      </c>
      <c r="F16" s="14">
        <v>24784391.5</v>
      </c>
    </row>
    <row r="18" spans="1:7" ht="30.75" customHeight="1" x14ac:dyDescent="0.25">
      <c r="A18" s="36" t="s">
        <v>7</v>
      </c>
      <c r="B18" s="36"/>
      <c r="C18" s="36"/>
      <c r="D18" s="36"/>
      <c r="E18" s="36"/>
      <c r="F18" s="36"/>
    </row>
    <row r="20" spans="1:7" ht="75" x14ac:dyDescent="0.25">
      <c r="A20" s="2" t="s">
        <v>3</v>
      </c>
      <c r="B20" s="37" t="s">
        <v>8</v>
      </c>
      <c r="C20" s="37"/>
      <c r="D20" s="37"/>
      <c r="E20" s="2" t="s">
        <v>9</v>
      </c>
      <c r="F20" s="2" t="s">
        <v>17</v>
      </c>
    </row>
    <row r="21" spans="1:7" ht="30" customHeight="1" x14ac:dyDescent="0.25">
      <c r="A21" s="2">
        <v>16</v>
      </c>
      <c r="B21" s="38" t="s">
        <v>16</v>
      </c>
      <c r="C21" s="38"/>
      <c r="D21" s="38"/>
      <c r="E21" s="4">
        <v>0</v>
      </c>
      <c r="F21" s="3">
        <v>0</v>
      </c>
    </row>
    <row r="22" spans="1:7" ht="45" customHeight="1" x14ac:dyDescent="0.25">
      <c r="A22" s="2">
        <v>17</v>
      </c>
      <c r="B22" s="38" t="s">
        <v>18</v>
      </c>
      <c r="C22" s="38"/>
      <c r="D22" s="38"/>
      <c r="E22" s="8"/>
      <c r="F22" s="9"/>
    </row>
    <row r="23" spans="1:7" ht="30" hidden="1" customHeight="1" outlineLevel="1" x14ac:dyDescent="0.25">
      <c r="A23" s="6" t="s">
        <v>24</v>
      </c>
      <c r="B23" s="40" t="s">
        <v>25</v>
      </c>
      <c r="C23" s="40"/>
      <c r="D23" s="40"/>
      <c r="E23" s="8">
        <f>COUNTIF(C6:C16,220)</f>
        <v>4</v>
      </c>
      <c r="F23" s="9">
        <f>SUMIF(C6:C16,220,F6:F16)</f>
        <v>2517541.31</v>
      </c>
    </row>
    <row r="24" spans="1:7" ht="30" hidden="1" customHeight="1" outlineLevel="1" x14ac:dyDescent="0.25">
      <c r="A24" s="7" t="s">
        <v>26</v>
      </c>
      <c r="B24" s="39" t="s">
        <v>18</v>
      </c>
      <c r="C24" s="39"/>
      <c r="D24" s="39"/>
      <c r="E24" s="18">
        <f>E22+E23</f>
        <v>4</v>
      </c>
      <c r="F24" s="19">
        <f>F23+F22</f>
        <v>2517541.31</v>
      </c>
    </row>
    <row r="25" spans="1:7" ht="48.75" customHeight="1" collapsed="1" x14ac:dyDescent="0.25">
      <c r="A25" s="2">
        <v>18</v>
      </c>
      <c r="B25" s="38" t="s">
        <v>19</v>
      </c>
      <c r="C25" s="38"/>
      <c r="D25" s="38"/>
      <c r="E25" s="20"/>
      <c r="F25" s="21"/>
    </row>
    <row r="27" spans="1:7" x14ac:dyDescent="0.25">
      <c r="A27" s="36" t="s">
        <v>23</v>
      </c>
      <c r="B27" s="36"/>
      <c r="C27" s="36"/>
      <c r="D27" s="36"/>
      <c r="E27" s="36"/>
      <c r="F27" s="36"/>
    </row>
    <row r="29" spans="1:7" ht="60" x14ac:dyDescent="0.25">
      <c r="A29" s="29" t="s">
        <v>10</v>
      </c>
      <c r="B29" s="30"/>
      <c r="C29" s="30"/>
      <c r="D29" s="31"/>
      <c r="E29" s="2" t="s">
        <v>10</v>
      </c>
      <c r="F29" s="2" t="s">
        <v>20</v>
      </c>
    </row>
    <row r="30" spans="1:7" x14ac:dyDescent="0.25">
      <c r="A30" s="32" t="s">
        <v>21</v>
      </c>
      <c r="B30" s="33"/>
      <c r="C30" s="33"/>
      <c r="D30" s="34"/>
      <c r="E30" s="15">
        <f>SUM(E31:E34)</f>
        <v>11</v>
      </c>
      <c r="F30" s="16">
        <f>SUM(F31:F34)</f>
        <v>82403317.819999993</v>
      </c>
      <c r="G30" s="41"/>
    </row>
    <row r="31" spans="1:7" ht="30" customHeight="1" x14ac:dyDescent="0.25">
      <c r="A31" s="23" t="s">
        <v>11</v>
      </c>
      <c r="B31" s="24"/>
      <c r="C31" s="24"/>
      <c r="D31" s="25"/>
      <c r="E31" s="8">
        <f>E21</f>
        <v>0</v>
      </c>
      <c r="F31" s="9">
        <f>F21</f>
        <v>0</v>
      </c>
    </row>
    <row r="32" spans="1:7" ht="30" customHeight="1" x14ac:dyDescent="0.25">
      <c r="A32" s="23" t="s">
        <v>12</v>
      </c>
      <c r="B32" s="24"/>
      <c r="C32" s="24"/>
      <c r="D32" s="25"/>
      <c r="E32" s="8">
        <f>E25</f>
        <v>0</v>
      </c>
      <c r="F32" s="9">
        <f>F25</f>
        <v>0</v>
      </c>
    </row>
    <row r="33" spans="1:7" ht="30" customHeight="1" x14ac:dyDescent="0.25">
      <c r="A33" s="23" t="s">
        <v>13</v>
      </c>
      <c r="B33" s="24"/>
      <c r="C33" s="24"/>
      <c r="D33" s="25"/>
      <c r="E33" s="8">
        <f>E24</f>
        <v>4</v>
      </c>
      <c r="F33" s="9">
        <f>F24</f>
        <v>2517541.31</v>
      </c>
      <c r="G33" s="41"/>
    </row>
    <row r="34" spans="1:7" ht="45" customHeight="1" x14ac:dyDescent="0.25">
      <c r="A34" s="23" t="s">
        <v>22</v>
      </c>
      <c r="B34" s="24"/>
      <c r="C34" s="24"/>
      <c r="D34" s="25"/>
      <c r="E34" s="8">
        <f>COUNTIF(C6:C16,120)+COUNTIF(C6:C16,130)+COUNTIF(C6:C16,131)+COUNTIF(C6:C16,121)+COUNTIF(C6:C16,132)+COUNTIF(C6:C16,122)</f>
        <v>7</v>
      </c>
      <c r="F34" s="9">
        <f>SUMIF(C6:C16,120,F6:F16)+SUMIF(C6:C16,130,F6:F16)+SUMIF(C6:C16,131,F6:F16)+SUMIF(C6:C16,121,F6:F16)+SUMIF(C6:C16,132,F6:F16)+SUMIF(C6:C16,122,F6:F16)</f>
        <v>79885776.50999999</v>
      </c>
      <c r="G34" s="41"/>
    </row>
    <row r="35" spans="1:7" ht="58.5" customHeight="1" x14ac:dyDescent="0.25">
      <c r="A35" s="26" t="s">
        <v>14</v>
      </c>
      <c r="B35" s="27"/>
      <c r="C35" s="27"/>
      <c r="D35" s="28"/>
      <c r="E35" s="8">
        <f>COUNTIF(C6:C16,131)+COUNTIF(C6:C16,121)+COUNTIF(C6:C16,132)+COUNTIF(C6:C16,122)</f>
        <v>3</v>
      </c>
      <c r="F35" s="9">
        <f>SUMIF(C6:C16,131,F6:F16)+SUMIF(C6:C16,121,F6:F16)+SUMIF(C6:C16,132,F6:F16)+SUMIF(C6:C16,122,F6:F16)</f>
        <v>25117156</v>
      </c>
      <c r="G35" s="41"/>
    </row>
    <row r="38" spans="1:7" x14ac:dyDescent="0.25">
      <c r="A38" s="22" t="s">
        <v>28</v>
      </c>
      <c r="B38" s="22"/>
      <c r="C38" s="1"/>
    </row>
    <row r="39" spans="1:7" x14ac:dyDescent="0.25">
      <c r="A39" s="22" t="s">
        <v>27</v>
      </c>
      <c r="B39" s="22"/>
      <c r="C39" s="5" t="s">
        <v>0</v>
      </c>
    </row>
  </sheetData>
  <mergeCells count="19">
    <mergeCell ref="A1:F1"/>
    <mergeCell ref="A27:F27"/>
    <mergeCell ref="A3:F3"/>
    <mergeCell ref="A18:F18"/>
    <mergeCell ref="B20:D20"/>
    <mergeCell ref="B21:D21"/>
    <mergeCell ref="B22:D22"/>
    <mergeCell ref="B25:D25"/>
    <mergeCell ref="B24:D24"/>
    <mergeCell ref="B23:D23"/>
    <mergeCell ref="A38:B38"/>
    <mergeCell ref="A39:B39"/>
    <mergeCell ref="A34:D34"/>
    <mergeCell ref="A35:D35"/>
    <mergeCell ref="A29:D29"/>
    <mergeCell ref="A30:D30"/>
    <mergeCell ref="A31:D31"/>
    <mergeCell ref="A32:D32"/>
    <mergeCell ref="A33:D33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2026-03-26T09:28:00Z</dcterms:modified>
</cp:coreProperties>
</file>