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05" windowWidth="14805" windowHeight="6810"/>
  </bookViews>
  <sheets>
    <sheet name="Сведения о договорах" sheetId="3" r:id="rId1"/>
    <sheet name="Сведения о товарах РФ" sheetId="4" r:id="rId2"/>
  </sheets>
  <definedNames>
    <definedName name="_xlnm.Print_Area" localSheetId="0">'Сведения о договорах'!$A$1:$F$51</definedName>
  </definedNames>
  <calcPr calcId="145621"/>
</workbook>
</file>

<file path=xl/calcChain.xml><?xml version="1.0" encoding="utf-8"?>
<calcChain xmlns="http://schemas.openxmlformats.org/spreadsheetml/2006/main">
  <c r="F44" i="3" l="1"/>
  <c r="F45" i="3"/>
  <c r="F43" i="3"/>
  <c r="F42" i="3" s="1"/>
  <c r="E44" i="3"/>
  <c r="E45" i="3"/>
  <c r="E43" i="3"/>
  <c r="E42" i="3" s="1"/>
  <c r="F15" i="4"/>
  <c r="G7" i="4"/>
  <c r="F7" i="4"/>
  <c r="F40" i="3" l="1"/>
  <c r="F47" i="3" l="1"/>
  <c r="E47" i="3"/>
  <c r="E46" i="3" l="1"/>
  <c r="F46" i="3"/>
  <c r="E28" i="3"/>
  <c r="E29" i="3" s="1"/>
  <c r="E41" i="3" s="1"/>
  <c r="F28" i="3"/>
  <c r="F29" i="3" s="1"/>
  <c r="E40" i="3" l="1"/>
  <c r="F41" i="3" l="1"/>
  <c r="E39" i="3" l="1"/>
  <c r="E38" i="3" s="1"/>
  <c r="F39" i="3"/>
  <c r="F38" i="3" s="1"/>
</calcChain>
</file>

<file path=xl/comments1.xml><?xml version="1.0" encoding="utf-8"?>
<comments xmlns="http://schemas.openxmlformats.org/spreadsheetml/2006/main">
  <authors>
    <author>Автор</author>
  </authors>
  <commentLis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взаимозависимые
</t>
        </r>
      </text>
    </comment>
  </commentList>
</comments>
</file>

<file path=xl/sharedStrings.xml><?xml version="1.0" encoding="utf-8"?>
<sst xmlns="http://schemas.openxmlformats.org/spreadsheetml/2006/main" count="140" uniqueCount="121">
  <si>
    <t>Н.А.Макогон</t>
  </si>
  <si>
    <t>Ведущий специалист договорного отдела</t>
  </si>
  <si>
    <t>финансово-экономического управления</t>
  </si>
  <si>
    <t>Информация о количестве и об общей стоимости договоров, заключенных по результатам закупок, сведения о которых размещены в единой информационной системе</t>
  </si>
  <si>
    <t>Предмет договора</t>
  </si>
  <si>
    <t>№</t>
  </si>
  <si>
    <t>Код случая заключения договора по результатам</t>
  </si>
  <si>
    <t>Уникальный номер реестровой записи из реестра договоров, заключенных заказчиками</t>
  </si>
  <si>
    <t>Дата заключения договора</t>
  </si>
  <si>
    <t>Информация о количестве и об общей стоимости договоров, заключенных по результатам закупок, сведения о которых не размещены в единой информационной системе</t>
  </si>
  <si>
    <t>Предмет договора договоров, заключенных по результатам закупок</t>
  </si>
  <si>
    <r>
      <t>Общее количество заключенных договоров</t>
    </r>
    <r>
      <rPr>
        <b/>
        <sz val="11"/>
        <color rgb="FFFF0000"/>
        <rFont val="Arial"/>
        <family val="2"/>
        <charset val="204"/>
      </rPr>
      <t>*</t>
    </r>
  </si>
  <si>
    <t>Общее количество заключенных договоров</t>
  </si>
  <si>
    <t>по результатам закупок, сведения о которых не подлежат размещению в единой информационной системе в соответствии с частью 15 статьи 4 Федерального закона»</t>
  </si>
  <si>
    <t>по результатам закупок, указанных в пунктах 1 - 3 части 15 статьи 4 Федерального закона, в случае принятия заказчиком решения о неразмещении сведений о таких закупках в единой информационной системе</t>
  </si>
  <si>
    <t>по результатам закупок у единственного поставщика (подрядчика, исполнителя), предусмотренных статьей 3.6 Федерального закона»</t>
  </si>
  <si>
    <t>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</t>
  </si>
  <si>
    <t>Цена договора или максимальное значение цены договора (рублей)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</si>
  <si>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 </t>
  </si>
  <si>
    <t>Цена договора или максимальное значение
цены договора (рублей)*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</si>
  <si>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</si>
  <si>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</si>
  <si>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заключенных договоров (рублей)</t>
  </si>
  <si>
    <t>Всего договоров, заключенных заказчиком по результатам закупки товаров, работ, услуг,
в том числе:</t>
  </si>
  <si>
    <r>
      <t xml:space="preserve">размещенных в реестре договоров по результатам закупок, сведения о которых размещены в единой информационной системе,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</si>
  <si>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</si>
  <si>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Код товара по ОКПД2</t>
  </si>
  <si>
    <t>Наименование товара</t>
  </si>
  <si>
    <t>Информация о договорах на поставку товаров, в том числе поставленных при выполнении закупаемых работ, оказании закупаемых услуг</t>
  </si>
  <si>
    <t>№ 
п.п.</t>
  </si>
  <si>
    <t>Стоимостной объем товаров, в том числе товаров, поставленных при выполнении закупаемых работ, оказании закупаемых услуг 
(рублей)</t>
  </si>
  <si>
    <t>Стоимостной объем товаров российского происхождения, в том числе товаров, поставленных при выполнении закупаемых работ, оказании закупаемых услуг
(рублей)</t>
  </si>
  <si>
    <t>Размер минимальной доли закупок товаров российского происхождения
(процентов)</t>
  </si>
  <si>
    <t>Информация об общем количествезаключенных договоров, заключенных заказчиком по результатам закупки товаров, работ, услуг</t>
  </si>
  <si>
    <t>3.1.</t>
  </si>
  <si>
    <t>у единственного поставщика (подрядчика, исполнителя) по плану закупки</t>
  </si>
  <si>
    <t>3.2.</t>
  </si>
  <si>
    <t>58601045152220000600000</t>
  </si>
  <si>
    <t>58601045152220000710000</t>
  </si>
  <si>
    <t>Поставка масел для автотранспорта Кондинского филиала АО «ЮРЭСК»</t>
  </si>
  <si>
    <t>58601045152220000780000</t>
  </si>
  <si>
    <t>Техническое обслуживание и ремонт автотранспорта Кондинского филиала АО «ЮРЭСК»</t>
  </si>
  <si>
    <t>58601045152220000790000</t>
  </si>
  <si>
    <t>Услуги по проведению предрейсового, послерейсового медицинских осмотров водителей и периодического осмотра работников Березовского филиала АО «ЮРЭСК» в пгт. Березово на 2022-2025 годы</t>
  </si>
  <si>
    <t>58601045152220000810000</t>
  </si>
  <si>
    <t>Заключение сублицензионного договора на передачу лицензий на использование программного обеспечения для нужд АО «ЮРЭСК»</t>
  </si>
  <si>
    <t>58601045152220000820000</t>
  </si>
  <si>
    <t>Техническое обслуживание и ремонт подъемных сооружений и механизмов</t>
  </si>
  <si>
    <t>58601045152220000830000</t>
  </si>
  <si>
    <t>Услуги по поставке электроэнергии для нужд Кондинского филиала АО «ЮРЭСК»</t>
  </si>
  <si>
    <t>58601045152220000910000</t>
  </si>
  <si>
    <t>Поставка средств защиты от падения с высоты</t>
  </si>
  <si>
    <t>58601045152220000840000</t>
  </si>
  <si>
    <t>Обслуживание охранно-пожарной сигнализации зданий производственной базы Кондинского филиала и подстанции МДФ</t>
  </si>
  <si>
    <t>58601045152220000850000</t>
  </si>
  <si>
    <t>Поставка трансформаторного масла</t>
  </si>
  <si>
    <t>58601045152220000860000</t>
  </si>
  <si>
    <t>Транспортные услуги для нужд Кондинского филиала АО «ЮРЭСК»</t>
  </si>
  <si>
    <t>58601045152220000870000</t>
  </si>
  <si>
    <t>Строительство производственной базы участка электрических сетей в с. Болчары Кондинского района АО «ЮРЭСК»</t>
  </si>
  <si>
    <t>58601045152220000880000</t>
  </si>
  <si>
    <t>Поставка запасных частей и комплектующим к ним для автотранспорта Белоярского филиала АО «ЮРЭСК»</t>
  </si>
  <si>
    <t>58601045152220000890000</t>
  </si>
  <si>
    <t>Поставка средств пожаротушения</t>
  </si>
  <si>
    <t>58601045152220000900000</t>
  </si>
  <si>
    <t>Оказание услуг по страхованию гражданской ответственности владельцев автотранспортных средств (ОСАГО) АО «ЮРЭСК».</t>
  </si>
  <si>
    <t>58601045152220000920000</t>
  </si>
  <si>
    <t>Страхование работников от несчастных случаев</t>
  </si>
  <si>
    <t>58601045152220000930000</t>
  </si>
  <si>
    <t>Поставка запасных частей для автотранспорта Кондинского филиала АО «ЮРЭСК»</t>
  </si>
  <si>
    <t>58601045152220000800000</t>
  </si>
  <si>
    <r>
      <t xml:space="preserve">СВЕДЕНИЯ
о договорах, заключенных </t>
    </r>
    <r>
      <rPr>
        <b/>
        <u/>
        <sz val="14"/>
        <color theme="1"/>
        <rFont val="Calibri"/>
        <family val="2"/>
        <charset val="204"/>
        <scheme val="minor"/>
      </rPr>
      <t>в июне 2022 г.</t>
    </r>
    <r>
      <rPr>
        <b/>
        <sz val="14"/>
        <color theme="1"/>
        <rFont val="Calibri"/>
        <family val="2"/>
        <charset val="204"/>
        <scheme val="minor"/>
      </rPr>
      <t xml:space="preserve"> по результатам закупок товаров, работ, услуг 
</t>
    </r>
    <r>
      <rPr>
        <b/>
        <u/>
        <sz val="14"/>
        <color theme="1"/>
        <rFont val="Calibri"/>
        <family val="2"/>
        <charset val="204"/>
        <scheme val="minor"/>
      </rPr>
      <t xml:space="preserve">АКЦИОНЕРНОЕ ОБЩЕСТВО "ЮГОРСКАЯ РЕГИОНАЛЬНАЯ ЭЛЕКТРОСЕТЕВАЯ КОМПАНИЯ" </t>
    </r>
  </si>
  <si>
    <t>25.73.30</t>
  </si>
  <si>
    <t>Инструмент ручной прочий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</si>
  <si>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</si>
  <si>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</si>
  <si>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25.73.60</t>
  </si>
  <si>
    <t>Инструмент прочий</t>
  </si>
  <si>
    <t>26.20.16</t>
  </si>
  <si>
    <t>Устройства ввода или вывода, содержащие или не содержащие в одном корпусе запоминающие устройства</t>
  </si>
  <si>
    <t>26.51.4</t>
  </si>
  <si>
    <t>Приборы для измерения электрических величин или ионизирующих излучений</t>
  </si>
  <si>
    <t>58601045152220000510000</t>
  </si>
  <si>
    <t>26.51.5</t>
  </si>
  <si>
    <t>Приборы для контроля прочих физических величин</t>
  </si>
  <si>
    <t>26.51.6</t>
  </si>
  <si>
    <t>Инструменты и приборы прочие для измерения, контроля и испытаний</t>
  </si>
  <si>
    <t>26.70</t>
  </si>
  <si>
    <t>Приборы оптические и фотографическое оборудование</t>
  </si>
  <si>
    <t>27.11.4</t>
  </si>
  <si>
    <t>Трансформаторы электрические</t>
  </si>
  <si>
    <t>27.12.2</t>
  </si>
  <si>
    <t>Устройства коммутации или защиты электрических цепей на напряжение не более 1 кВ</t>
  </si>
  <si>
    <t>27.12.31</t>
  </si>
  <si>
    <t>Панели и прочие комплекты электрической аппаратуры коммутации или защиты на напряжение не более 1 кВ</t>
  </si>
  <si>
    <t>27.90</t>
  </si>
  <si>
    <t>Оборудование электрическое прочее</t>
  </si>
  <si>
    <t>28.22.18.390</t>
  </si>
  <si>
    <t>Оборудование подъемно-транспортное и погрузочно-разгрузочное прочее, не включенное в другие группировки</t>
  </si>
  <si>
    <t>28.41.3</t>
  </si>
  <si>
    <t>Станки металлообрабатывающие прочие</t>
  </si>
  <si>
    <t>31.01.11</t>
  </si>
  <si>
    <t>Мебель металлическая для офисов</t>
  </si>
  <si>
    <t>58601045152220000510000
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</si>
  <si>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27.40</t>
  </si>
  <si>
    <t>Оборудование электрическое осветительное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</si>
  <si>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</si>
  <si>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58601045152220000400000
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</si>
  <si>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28.29.12</t>
  </si>
  <si>
    <t>Оборудование и установки для фильтрования или очистки жидкостей</t>
  </si>
  <si>
    <t>31.03.1</t>
  </si>
  <si>
    <t>Матрасы</t>
  </si>
  <si>
    <t>31.09.12</t>
  </si>
  <si>
    <t>Мебель деревянная для спальни, столовой и гостиной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</si>
  <si>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</si>
  <si>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</si>
  <si>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</si>
  <si>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r>
      <t xml:space="preserve">по результатам закупок, определенных Правительством Российской Федерации в соответствии с частью 16 статьи 4 Федерального закона, у субъектов малого и среднего предпринимательства путем проведения предусмотренных положением о закупке, утвержденным заказчиком в соответствии с Федеральным законом, торгов, иных способов закупки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</si>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</sst>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 applyProtection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/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1" applyNumberFormat="1" applyFont="1" applyAlignment="1" applyProtection="1"/>
    <xf numFmtId="4" fontId="0" fillId="0" borderId="1" xfId="0" applyNumberFormat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 indent="7"/>
    </xf>
    <xf numFmtId="0" fontId="0" fillId="0" borderId="3" xfId="0" applyBorder="1" applyAlignment="1">
      <alignment horizontal="left" vertical="center" wrapText="1" indent="7"/>
    </xf>
    <xf numFmtId="0" fontId="0" fillId="0" borderId="4" xfId="0" applyBorder="1" applyAlignment="1">
      <alignment horizontal="left" vertical="center" wrapText="1" indent="7"/>
    </xf>
    <xf numFmtId="0" fontId="3" fillId="0" borderId="0" xfId="1" applyFont="1" applyAlignment="1" applyProtection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1"/>
  <sheetViews>
    <sheetView tabSelected="1" topLeftCell="A33" zoomScale="80" zoomScaleNormal="80" workbookViewId="0">
      <selection activeCell="J44" sqref="J44"/>
    </sheetView>
  </sheetViews>
  <sheetFormatPr defaultRowHeight="15" outlineLevelRow="1" x14ac:dyDescent="0.25"/>
  <cols>
    <col min="2" max="2" width="37.42578125" customWidth="1"/>
    <col min="3" max="3" width="16.7109375" customWidth="1"/>
    <col min="4" max="4" width="38.28515625" customWidth="1"/>
    <col min="5" max="5" width="13.5703125" customWidth="1"/>
    <col min="6" max="6" width="15.7109375" customWidth="1"/>
    <col min="7" max="7" width="9.140625" customWidth="1"/>
  </cols>
  <sheetData>
    <row r="1" spans="1:6" ht="65.25" customHeight="1" x14ac:dyDescent="0.25">
      <c r="A1" s="47" t="s">
        <v>71</v>
      </c>
      <c r="B1" s="47"/>
      <c r="C1" s="47"/>
      <c r="D1" s="47"/>
      <c r="E1" s="47"/>
      <c r="F1" s="47"/>
    </row>
    <row r="3" spans="1:6" ht="33" customHeight="1" x14ac:dyDescent="0.25">
      <c r="A3" s="48" t="s">
        <v>3</v>
      </c>
      <c r="B3" s="48"/>
      <c r="C3" s="48"/>
      <c r="D3" s="48"/>
      <c r="E3" s="48"/>
      <c r="F3" s="48"/>
    </row>
    <row r="5" spans="1:6" ht="90" x14ac:dyDescent="0.25">
      <c r="A5" s="2" t="s">
        <v>5</v>
      </c>
      <c r="B5" s="2" t="s">
        <v>4</v>
      </c>
      <c r="C5" s="2" t="s">
        <v>6</v>
      </c>
      <c r="D5" s="2" t="s">
        <v>7</v>
      </c>
      <c r="E5" s="2" t="s">
        <v>8</v>
      </c>
      <c r="F5" s="2" t="s">
        <v>17</v>
      </c>
    </row>
    <row r="6" spans="1:6" ht="30" x14ac:dyDescent="0.25">
      <c r="A6" s="16">
        <v>1</v>
      </c>
      <c r="B6" s="17" t="s">
        <v>39</v>
      </c>
      <c r="C6" s="18">
        <v>220</v>
      </c>
      <c r="D6" s="19" t="s">
        <v>40</v>
      </c>
      <c r="E6" s="23">
        <v>44715</v>
      </c>
      <c r="F6" s="20">
        <v>499198.4</v>
      </c>
    </row>
    <row r="7" spans="1:6" ht="45" x14ac:dyDescent="0.25">
      <c r="A7" s="16">
        <v>2</v>
      </c>
      <c r="B7" s="17" t="s">
        <v>41</v>
      </c>
      <c r="C7" s="18">
        <v>121</v>
      </c>
      <c r="D7" s="19" t="s">
        <v>42</v>
      </c>
      <c r="E7" s="23">
        <v>44719</v>
      </c>
      <c r="F7" s="20">
        <v>1288435</v>
      </c>
    </row>
    <row r="8" spans="1:6" ht="90" x14ac:dyDescent="0.25">
      <c r="A8" s="16">
        <v>3</v>
      </c>
      <c r="B8" s="17" t="s">
        <v>43</v>
      </c>
      <c r="C8" s="18">
        <v>220</v>
      </c>
      <c r="D8" s="19" t="s">
        <v>44</v>
      </c>
      <c r="E8" s="23">
        <v>44726</v>
      </c>
      <c r="F8" s="20">
        <v>880000</v>
      </c>
    </row>
    <row r="9" spans="1:6" ht="60" x14ac:dyDescent="0.25">
      <c r="A9" s="16">
        <v>4</v>
      </c>
      <c r="B9" s="17" t="s">
        <v>45</v>
      </c>
      <c r="C9" s="18">
        <v>132</v>
      </c>
      <c r="D9" s="19" t="s">
        <v>46</v>
      </c>
      <c r="E9" s="23">
        <v>44729</v>
      </c>
      <c r="F9" s="20">
        <v>5461840.6799999997</v>
      </c>
    </row>
    <row r="10" spans="1:6" ht="45" x14ac:dyDescent="0.25">
      <c r="A10" s="16">
        <v>5</v>
      </c>
      <c r="B10" s="17" t="s">
        <v>47</v>
      </c>
      <c r="C10" s="18">
        <v>121</v>
      </c>
      <c r="D10" s="19" t="s">
        <v>48</v>
      </c>
      <c r="E10" s="23">
        <v>44732</v>
      </c>
      <c r="F10" s="20">
        <v>1267767.1599999999</v>
      </c>
    </row>
    <row r="11" spans="1:6" ht="45" x14ac:dyDescent="0.25">
      <c r="A11" s="16">
        <v>6</v>
      </c>
      <c r="B11" s="17" t="s">
        <v>49</v>
      </c>
      <c r="C11" s="18">
        <v>220</v>
      </c>
      <c r="D11" s="19" t="s">
        <v>50</v>
      </c>
      <c r="E11" s="23">
        <v>44736</v>
      </c>
      <c r="F11" s="20">
        <v>18702093.780000001</v>
      </c>
    </row>
    <row r="12" spans="1:6" ht="30" x14ac:dyDescent="0.25">
      <c r="A12" s="16">
        <v>7</v>
      </c>
      <c r="B12" s="17" t="s">
        <v>51</v>
      </c>
      <c r="C12" s="18">
        <v>130</v>
      </c>
      <c r="D12" s="19" t="s">
        <v>52</v>
      </c>
      <c r="E12" s="23">
        <v>44739</v>
      </c>
      <c r="F12" s="20">
        <v>271032</v>
      </c>
    </row>
    <row r="13" spans="1:6" ht="60" x14ac:dyDescent="0.25">
      <c r="A13" s="16">
        <v>8</v>
      </c>
      <c r="B13" s="17" t="s">
        <v>53</v>
      </c>
      <c r="C13" s="18">
        <v>121</v>
      </c>
      <c r="D13" s="19" t="s">
        <v>54</v>
      </c>
      <c r="E13" s="23">
        <v>44739</v>
      </c>
      <c r="F13" s="20">
        <v>209511.51</v>
      </c>
    </row>
    <row r="14" spans="1:6" x14ac:dyDescent="0.25">
      <c r="A14" s="16">
        <v>9</v>
      </c>
      <c r="B14" s="17" t="s">
        <v>55</v>
      </c>
      <c r="C14" s="18">
        <v>120</v>
      </c>
      <c r="D14" s="19" t="s">
        <v>56</v>
      </c>
      <c r="E14" s="23">
        <v>44739</v>
      </c>
      <c r="F14" s="20">
        <v>232277.44</v>
      </c>
    </row>
    <row r="15" spans="1:6" ht="30" x14ac:dyDescent="0.25">
      <c r="A15" s="16">
        <v>10</v>
      </c>
      <c r="B15" s="17" t="s">
        <v>57</v>
      </c>
      <c r="C15" s="18">
        <v>121</v>
      </c>
      <c r="D15" s="19" t="s">
        <v>58</v>
      </c>
      <c r="E15" s="23">
        <v>44739</v>
      </c>
      <c r="F15" s="20">
        <v>354000</v>
      </c>
    </row>
    <row r="16" spans="1:6" ht="60" x14ac:dyDescent="0.25">
      <c r="A16" s="16">
        <v>11</v>
      </c>
      <c r="B16" s="17" t="s">
        <v>59</v>
      </c>
      <c r="C16" s="18">
        <v>131</v>
      </c>
      <c r="D16" s="19" t="s">
        <v>60</v>
      </c>
      <c r="E16" s="23">
        <v>44739</v>
      </c>
      <c r="F16" s="20">
        <v>687500</v>
      </c>
    </row>
    <row r="17" spans="1:6" ht="60" x14ac:dyDescent="0.25">
      <c r="A17" s="16">
        <v>12</v>
      </c>
      <c r="B17" s="17" t="s">
        <v>61</v>
      </c>
      <c r="C17" s="18">
        <v>130</v>
      </c>
      <c r="D17" s="19" t="s">
        <v>62</v>
      </c>
      <c r="E17" s="23">
        <v>44739</v>
      </c>
      <c r="F17" s="20">
        <v>384787.25</v>
      </c>
    </row>
    <row r="18" spans="1:6" x14ac:dyDescent="0.25">
      <c r="A18" s="16">
        <v>13</v>
      </c>
      <c r="B18" s="17" t="s">
        <v>63</v>
      </c>
      <c r="C18" s="18">
        <v>130</v>
      </c>
      <c r="D18" s="19" t="s">
        <v>64</v>
      </c>
      <c r="E18" s="23">
        <v>44739</v>
      </c>
      <c r="F18" s="20">
        <v>249061.25</v>
      </c>
    </row>
    <row r="19" spans="1:6" ht="60" x14ac:dyDescent="0.25">
      <c r="A19" s="16">
        <v>14</v>
      </c>
      <c r="B19" s="17" t="s">
        <v>65</v>
      </c>
      <c r="C19" s="18">
        <v>120</v>
      </c>
      <c r="D19" s="19" t="s">
        <v>66</v>
      </c>
      <c r="E19" s="23">
        <v>44739</v>
      </c>
      <c r="F19" s="20">
        <v>332007.71999999997</v>
      </c>
    </row>
    <row r="20" spans="1:6" ht="30" x14ac:dyDescent="0.25">
      <c r="A20" s="16">
        <v>15</v>
      </c>
      <c r="B20" s="17" t="s">
        <v>67</v>
      </c>
      <c r="C20" s="18">
        <v>121</v>
      </c>
      <c r="D20" s="19" t="s">
        <v>68</v>
      </c>
      <c r="E20" s="23">
        <v>44739</v>
      </c>
      <c r="F20" s="20">
        <v>490000</v>
      </c>
    </row>
    <row r="21" spans="1:6" ht="45" x14ac:dyDescent="0.25">
      <c r="A21" s="16">
        <v>16</v>
      </c>
      <c r="B21" s="17" t="s">
        <v>69</v>
      </c>
      <c r="C21" s="18">
        <v>121</v>
      </c>
      <c r="D21" s="19" t="s">
        <v>70</v>
      </c>
      <c r="E21" s="23">
        <v>44721</v>
      </c>
      <c r="F21" s="20">
        <v>2117576</v>
      </c>
    </row>
    <row r="23" spans="1:6" ht="30.75" customHeight="1" x14ac:dyDescent="0.25">
      <c r="A23" s="48" t="s">
        <v>9</v>
      </c>
      <c r="B23" s="48"/>
      <c r="C23" s="48"/>
      <c r="D23" s="48"/>
      <c r="E23" s="48"/>
      <c r="F23" s="48"/>
    </row>
    <row r="25" spans="1:6" ht="90" x14ac:dyDescent="0.25">
      <c r="A25" s="2" t="s">
        <v>5</v>
      </c>
      <c r="B25" s="49" t="s">
        <v>10</v>
      </c>
      <c r="C25" s="49"/>
      <c r="D25" s="49"/>
      <c r="E25" s="2" t="s">
        <v>11</v>
      </c>
      <c r="F25" s="2" t="s">
        <v>19</v>
      </c>
    </row>
    <row r="26" spans="1:6" ht="30" customHeight="1" x14ac:dyDescent="0.25">
      <c r="A26" s="2">
        <v>17</v>
      </c>
      <c r="B26" s="35" t="s">
        <v>18</v>
      </c>
      <c r="C26" s="35"/>
      <c r="D26" s="35"/>
      <c r="E26" s="5">
        <v>0</v>
      </c>
      <c r="F26" s="4">
        <v>0</v>
      </c>
    </row>
    <row r="27" spans="1:6" ht="45" customHeight="1" x14ac:dyDescent="0.25">
      <c r="A27" s="2">
        <v>18</v>
      </c>
      <c r="B27" s="35" t="s">
        <v>20</v>
      </c>
      <c r="C27" s="35"/>
      <c r="D27" s="35"/>
      <c r="E27" s="14">
        <v>3</v>
      </c>
      <c r="F27" s="15">
        <v>40616839.25</v>
      </c>
    </row>
    <row r="28" spans="1:6" ht="30" hidden="1" customHeight="1" outlineLevel="1" x14ac:dyDescent="0.25">
      <c r="A28" s="9" t="s">
        <v>34</v>
      </c>
      <c r="B28" s="46" t="s">
        <v>35</v>
      </c>
      <c r="C28" s="46"/>
      <c r="D28" s="46"/>
      <c r="E28" s="14">
        <f>COUNTIF(C6:C21,220)</f>
        <v>3</v>
      </c>
      <c r="F28" s="15">
        <f>SUMIF(C6:C21,220,F6:F21)</f>
        <v>20081292.18</v>
      </c>
    </row>
    <row r="29" spans="1:6" ht="30" hidden="1" customHeight="1" outlineLevel="1" x14ac:dyDescent="0.25">
      <c r="A29" s="13" t="s">
        <v>36</v>
      </c>
      <c r="B29" s="45" t="s">
        <v>20</v>
      </c>
      <c r="C29" s="45"/>
      <c r="D29" s="45"/>
      <c r="E29" s="14">
        <f>E27+E28</f>
        <v>6</v>
      </c>
      <c r="F29" s="15">
        <f>F28+F27</f>
        <v>60698131.43</v>
      </c>
    </row>
    <row r="30" spans="1:6" ht="30" customHeight="1" collapsed="1" x14ac:dyDescent="0.25">
      <c r="A30" s="2">
        <v>19</v>
      </c>
      <c r="B30" s="35" t="s">
        <v>21</v>
      </c>
      <c r="C30" s="35"/>
      <c r="D30" s="35"/>
      <c r="E30" s="14">
        <v>50</v>
      </c>
      <c r="F30" s="15">
        <v>2372759.94</v>
      </c>
    </row>
    <row r="31" spans="1:6" ht="75" customHeight="1" x14ac:dyDescent="0.25">
      <c r="A31" s="26">
        <v>20</v>
      </c>
      <c r="B31" s="35" t="s">
        <v>114</v>
      </c>
      <c r="C31" s="35"/>
      <c r="D31" s="35"/>
      <c r="E31" s="14">
        <v>0</v>
      </c>
      <c r="F31" s="15">
        <v>0</v>
      </c>
    </row>
    <row r="32" spans="1:6" ht="60" customHeight="1" x14ac:dyDescent="0.25">
      <c r="A32" s="26">
        <v>21</v>
      </c>
      <c r="B32" s="35" t="s">
        <v>115</v>
      </c>
      <c r="C32" s="35"/>
      <c r="D32" s="35"/>
      <c r="E32" s="14">
        <v>0</v>
      </c>
      <c r="F32" s="15">
        <v>0</v>
      </c>
    </row>
    <row r="33" spans="1:6" ht="92.25" customHeight="1" x14ac:dyDescent="0.25">
      <c r="A33" s="26">
        <v>22</v>
      </c>
      <c r="B33" s="35" t="s">
        <v>116</v>
      </c>
      <c r="C33" s="35"/>
      <c r="D33" s="35"/>
      <c r="E33" s="14">
        <v>0</v>
      </c>
      <c r="F33" s="15">
        <v>0</v>
      </c>
    </row>
    <row r="35" spans="1:6" x14ac:dyDescent="0.25">
      <c r="A35" s="48" t="s">
        <v>33</v>
      </c>
      <c r="B35" s="48"/>
      <c r="C35" s="48"/>
      <c r="D35" s="48"/>
      <c r="E35" s="48"/>
      <c r="F35" s="48"/>
    </row>
    <row r="37" spans="1:6" ht="60" x14ac:dyDescent="0.25">
      <c r="A37" s="39" t="s">
        <v>12</v>
      </c>
      <c r="B37" s="40"/>
      <c r="C37" s="40"/>
      <c r="D37" s="41"/>
      <c r="E37" s="2" t="s">
        <v>12</v>
      </c>
      <c r="F37" s="2" t="s">
        <v>22</v>
      </c>
    </row>
    <row r="38" spans="1:6" x14ac:dyDescent="0.25">
      <c r="A38" s="42" t="s">
        <v>23</v>
      </c>
      <c r="B38" s="43"/>
      <c r="C38" s="43"/>
      <c r="D38" s="44"/>
      <c r="E38" s="21">
        <f>SUM(E39:E46)</f>
        <v>69</v>
      </c>
      <c r="F38" s="22">
        <f>SUM(F39:F46)</f>
        <v>76416687.379999995</v>
      </c>
    </row>
    <row r="39" spans="1:6" ht="30" customHeight="1" x14ac:dyDescent="0.25">
      <c r="A39" s="36" t="s">
        <v>13</v>
      </c>
      <c r="B39" s="37"/>
      <c r="C39" s="37"/>
      <c r="D39" s="38"/>
      <c r="E39" s="14">
        <f>E26</f>
        <v>0</v>
      </c>
      <c r="F39" s="15">
        <f>F26</f>
        <v>0</v>
      </c>
    </row>
    <row r="40" spans="1:6" ht="30" customHeight="1" x14ac:dyDescent="0.25">
      <c r="A40" s="36" t="s">
        <v>14</v>
      </c>
      <c r="B40" s="37"/>
      <c r="C40" s="37"/>
      <c r="D40" s="38"/>
      <c r="E40" s="14">
        <f>E30</f>
        <v>50</v>
      </c>
      <c r="F40" s="15">
        <f>F30</f>
        <v>2372759.94</v>
      </c>
    </row>
    <row r="41" spans="1:6" ht="30" customHeight="1" x14ac:dyDescent="0.25">
      <c r="A41" s="36" t="s">
        <v>15</v>
      </c>
      <c r="B41" s="37"/>
      <c r="C41" s="37"/>
      <c r="D41" s="38"/>
      <c r="E41" s="14">
        <f>E29</f>
        <v>6</v>
      </c>
      <c r="F41" s="15">
        <f>F29</f>
        <v>60698131.43</v>
      </c>
    </row>
    <row r="42" spans="1:6" ht="75" customHeight="1" x14ac:dyDescent="0.25">
      <c r="A42" s="36" t="s">
        <v>117</v>
      </c>
      <c r="B42" s="37"/>
      <c r="C42" s="37"/>
      <c r="D42" s="38"/>
      <c r="E42" s="14">
        <f>SUM(E43:E45)</f>
        <v>0</v>
      </c>
      <c r="F42" s="15">
        <f>SUM(F43:F45)</f>
        <v>0</v>
      </c>
    </row>
    <row r="43" spans="1:6" ht="75" customHeight="1" x14ac:dyDescent="0.25">
      <c r="A43" s="31" t="s">
        <v>118</v>
      </c>
      <c r="B43" s="32"/>
      <c r="C43" s="32"/>
      <c r="D43" s="33"/>
      <c r="E43" s="14">
        <f>E31</f>
        <v>0</v>
      </c>
      <c r="F43" s="15">
        <f>F31</f>
        <v>0</v>
      </c>
    </row>
    <row r="44" spans="1:6" ht="64.5" customHeight="1" x14ac:dyDescent="0.25">
      <c r="A44" s="31" t="s">
        <v>119</v>
      </c>
      <c r="B44" s="32"/>
      <c r="C44" s="32"/>
      <c r="D44" s="33"/>
      <c r="E44" s="14">
        <f t="shared" ref="E44:F45" si="0">E32</f>
        <v>0</v>
      </c>
      <c r="F44" s="15">
        <f t="shared" si="0"/>
        <v>0</v>
      </c>
    </row>
    <row r="45" spans="1:6" ht="92.25" customHeight="1" x14ac:dyDescent="0.25">
      <c r="A45" s="31" t="s">
        <v>120</v>
      </c>
      <c r="B45" s="32"/>
      <c r="C45" s="32"/>
      <c r="D45" s="33"/>
      <c r="E45" s="14">
        <f t="shared" si="0"/>
        <v>0</v>
      </c>
      <c r="F45" s="15">
        <f t="shared" si="0"/>
        <v>0</v>
      </c>
    </row>
    <row r="46" spans="1:6" ht="45" customHeight="1" x14ac:dyDescent="0.25">
      <c r="A46" s="36" t="s">
        <v>24</v>
      </c>
      <c r="B46" s="37"/>
      <c r="C46" s="37"/>
      <c r="D46" s="38"/>
      <c r="E46" s="14">
        <f>COUNTIF(C6:C21,120)+COUNTIF(C6:C21,130)+COUNTIF(C6:C21,131)+COUNTIF(C6:C21,121)+COUNTIF(C6:C21,132)+COUNTIF(C6:C21,122)</f>
        <v>13</v>
      </c>
      <c r="F46" s="15">
        <f>SUMIF(C6:C21,120,F6:F21)+SUMIF(C6:C21,130,F6:F21)+SUMIF(C6:C21,131,F6:F21)+SUMIF(C6:C21,121,F6:F21)+SUMIF(C6:C21,132,F6:F21)+SUMIF(C6:C21,122,F6:F21)</f>
        <v>13345796.01</v>
      </c>
    </row>
    <row r="47" spans="1:6" ht="58.5" customHeight="1" x14ac:dyDescent="0.25">
      <c r="A47" s="31" t="s">
        <v>16</v>
      </c>
      <c r="B47" s="32"/>
      <c r="C47" s="32"/>
      <c r="D47" s="33"/>
      <c r="E47" s="14">
        <f>COUNTIF(C6:C21,131)+COUNTIF(C6:C21,121)+COUNTIF(C6:C21,132)+COUNTIF(C6:C21,122)</f>
        <v>8</v>
      </c>
      <c r="F47" s="15">
        <f>SUMIF(C6:C21,131,F6:F21)+SUMIF(C6:C21,121,F6:F21)+SUMIF(C6:C21,132,F6:F21)+SUMIF(C6:C21,122,F6:F21)</f>
        <v>11876630.35</v>
      </c>
    </row>
    <row r="50" spans="1:3" x14ac:dyDescent="0.25">
      <c r="A50" s="34" t="s">
        <v>1</v>
      </c>
      <c r="B50" s="34"/>
      <c r="C50" s="1"/>
    </row>
    <row r="51" spans="1:3" x14ac:dyDescent="0.25">
      <c r="A51" s="34" t="s">
        <v>2</v>
      </c>
      <c r="B51" s="34"/>
      <c r="C51" s="6" t="s">
        <v>0</v>
      </c>
    </row>
  </sheetData>
  <mergeCells count="26">
    <mergeCell ref="A1:F1"/>
    <mergeCell ref="A35:F35"/>
    <mergeCell ref="A3:F3"/>
    <mergeCell ref="A23:F23"/>
    <mergeCell ref="B25:D25"/>
    <mergeCell ref="B33:D33"/>
    <mergeCell ref="B26:D26"/>
    <mergeCell ref="B27:D27"/>
    <mergeCell ref="B30:D30"/>
    <mergeCell ref="A46:D46"/>
    <mergeCell ref="A47:D47"/>
    <mergeCell ref="A37:D37"/>
    <mergeCell ref="A38:D38"/>
    <mergeCell ref="A39:D39"/>
    <mergeCell ref="A40:D40"/>
    <mergeCell ref="B29:D29"/>
    <mergeCell ref="B28:D28"/>
    <mergeCell ref="A41:D41"/>
    <mergeCell ref="B31:D31"/>
    <mergeCell ref="B32:D32"/>
    <mergeCell ref="A42:D42"/>
    <mergeCell ref="A43:D43"/>
    <mergeCell ref="A44:D44"/>
    <mergeCell ref="A45:D45"/>
    <mergeCell ref="A50:B50"/>
    <mergeCell ref="A51:B5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zoomScale="60" zoomScaleNormal="100" workbookViewId="0">
      <pane ySplit="2" topLeftCell="A15" activePane="bottomLeft" state="frozen"/>
      <selection pane="bottomLeft" activeCell="C21" sqref="C21"/>
    </sheetView>
  </sheetViews>
  <sheetFormatPr defaultRowHeight="15" x14ac:dyDescent="0.25"/>
  <cols>
    <col min="1" max="1" width="7.85546875" customWidth="1"/>
    <col min="2" max="2" width="16.42578125" style="10" customWidth="1"/>
    <col min="3" max="3" width="45.7109375" customWidth="1"/>
    <col min="4" max="4" width="16.42578125" customWidth="1"/>
    <col min="5" max="5" width="32.28515625" style="10" customWidth="1"/>
    <col min="6" max="6" width="14.85546875" customWidth="1"/>
    <col min="7" max="7" width="17.140625" customWidth="1"/>
    <col min="8" max="9" width="10.7109375" customWidth="1"/>
  </cols>
  <sheetData>
    <row r="1" spans="1:7" ht="15.75" thickBot="1" x14ac:dyDescent="0.3">
      <c r="A1" s="50" t="s">
        <v>25</v>
      </c>
      <c r="B1" s="50"/>
      <c r="C1" s="50"/>
      <c r="D1" s="50"/>
      <c r="E1" s="50"/>
      <c r="F1" s="50"/>
      <c r="G1" s="50"/>
    </row>
    <row r="2" spans="1:7" ht="195" x14ac:dyDescent="0.25">
      <c r="A2" s="3" t="s">
        <v>29</v>
      </c>
      <c r="B2" s="8" t="s">
        <v>26</v>
      </c>
      <c r="C2" s="3" t="s">
        <v>27</v>
      </c>
      <c r="D2" s="3" t="s">
        <v>32</v>
      </c>
      <c r="E2" s="8" t="s">
        <v>28</v>
      </c>
      <c r="F2" s="3" t="s">
        <v>30</v>
      </c>
      <c r="G2" s="3" t="s">
        <v>31</v>
      </c>
    </row>
    <row r="3" spans="1:7" x14ac:dyDescent="0.25">
      <c r="A3" s="16">
        <v>21</v>
      </c>
      <c r="B3" s="8" t="s">
        <v>72</v>
      </c>
      <c r="C3" s="25" t="s">
        <v>73</v>
      </c>
      <c r="D3" s="25">
        <v>50</v>
      </c>
      <c r="E3" s="8" t="s">
        <v>38</v>
      </c>
      <c r="F3" s="12">
        <v>360331.2</v>
      </c>
      <c r="G3" s="12">
        <v>190200.28</v>
      </c>
    </row>
    <row r="4" spans="1:7" ht="45" x14ac:dyDescent="0.25">
      <c r="A4" s="16">
        <v>22</v>
      </c>
      <c r="B4" s="8" t="s">
        <v>74</v>
      </c>
      <c r="C4" s="25" t="s">
        <v>75</v>
      </c>
      <c r="D4" s="25">
        <v>60</v>
      </c>
      <c r="E4" s="8" t="s">
        <v>38</v>
      </c>
      <c r="F4" s="12">
        <v>597565.23</v>
      </c>
      <c r="G4" s="12">
        <v>0</v>
      </c>
    </row>
    <row r="5" spans="1:7" x14ac:dyDescent="0.25">
      <c r="A5" s="16">
        <v>23</v>
      </c>
      <c r="B5" s="8" t="s">
        <v>76</v>
      </c>
      <c r="C5" s="25" t="s">
        <v>77</v>
      </c>
      <c r="D5" s="25">
        <v>50</v>
      </c>
      <c r="E5" s="8" t="s">
        <v>38</v>
      </c>
      <c r="F5" s="12">
        <v>929725.6</v>
      </c>
      <c r="G5" s="12">
        <v>369278.26</v>
      </c>
    </row>
    <row r="6" spans="1:7" ht="45" x14ac:dyDescent="0.25">
      <c r="A6" s="16">
        <v>38</v>
      </c>
      <c r="B6" s="8" t="s">
        <v>78</v>
      </c>
      <c r="C6" s="25" t="s">
        <v>79</v>
      </c>
      <c r="D6" s="25">
        <v>3</v>
      </c>
      <c r="E6" s="8" t="s">
        <v>37</v>
      </c>
      <c r="F6" s="12">
        <v>5864688</v>
      </c>
      <c r="G6" s="12">
        <v>5864688</v>
      </c>
    </row>
    <row r="7" spans="1:7" ht="120" x14ac:dyDescent="0.25">
      <c r="A7" s="16">
        <v>63</v>
      </c>
      <c r="B7" s="8" t="s">
        <v>80</v>
      </c>
      <c r="C7" s="25" t="s">
        <v>81</v>
      </c>
      <c r="D7" s="25">
        <v>90</v>
      </c>
      <c r="E7" s="8" t="s">
        <v>103</v>
      </c>
      <c r="F7" s="12">
        <f>871409.64+82560</f>
        <v>953969.64</v>
      </c>
      <c r="G7" s="12">
        <f>632276.94+82560</f>
        <v>714836.94</v>
      </c>
    </row>
    <row r="8" spans="1:7" ht="30" x14ac:dyDescent="0.25">
      <c r="A8" s="16">
        <v>64</v>
      </c>
      <c r="B8" s="8" t="s">
        <v>83</v>
      </c>
      <c r="C8" s="25" t="s">
        <v>84</v>
      </c>
      <c r="D8" s="25">
        <v>90</v>
      </c>
      <c r="E8" s="8" t="s">
        <v>82</v>
      </c>
      <c r="F8" s="12">
        <v>461868.12</v>
      </c>
      <c r="G8" s="12">
        <v>441775.92</v>
      </c>
    </row>
    <row r="9" spans="1:7" ht="30" x14ac:dyDescent="0.25">
      <c r="A9" s="16">
        <v>65</v>
      </c>
      <c r="B9" s="8" t="s">
        <v>85</v>
      </c>
      <c r="C9" s="25" t="s">
        <v>86</v>
      </c>
      <c r="D9" s="25">
        <v>90</v>
      </c>
      <c r="E9" s="8" t="s">
        <v>37</v>
      </c>
      <c r="F9" s="12">
        <v>15725732.4</v>
      </c>
      <c r="G9" s="12">
        <v>15725732.4</v>
      </c>
    </row>
    <row r="10" spans="1:7" ht="30" x14ac:dyDescent="0.25">
      <c r="A10" s="16">
        <v>79</v>
      </c>
      <c r="B10" s="8" t="s">
        <v>87</v>
      </c>
      <c r="C10" s="25" t="s">
        <v>88</v>
      </c>
      <c r="D10" s="25">
        <v>90</v>
      </c>
      <c r="E10" s="8" t="s">
        <v>82</v>
      </c>
      <c r="F10" s="12">
        <v>4090.02</v>
      </c>
      <c r="G10" s="12">
        <v>0</v>
      </c>
    </row>
    <row r="11" spans="1:7" x14ac:dyDescent="0.25">
      <c r="A11" s="16">
        <v>81</v>
      </c>
      <c r="B11" s="8" t="s">
        <v>89</v>
      </c>
      <c r="C11" s="25" t="s">
        <v>90</v>
      </c>
      <c r="D11" s="25">
        <v>70</v>
      </c>
      <c r="E11" s="8" t="s">
        <v>37</v>
      </c>
      <c r="F11" s="12">
        <v>1991952</v>
      </c>
      <c r="G11" s="12">
        <v>1991952</v>
      </c>
    </row>
    <row r="12" spans="1:7" ht="45" x14ac:dyDescent="0.25">
      <c r="A12" s="16">
        <v>86</v>
      </c>
      <c r="B12" s="8" t="s">
        <v>91</v>
      </c>
      <c r="C12" s="25" t="s">
        <v>92</v>
      </c>
      <c r="D12" s="25">
        <v>70</v>
      </c>
      <c r="E12" s="8" t="s">
        <v>37</v>
      </c>
      <c r="F12" s="12">
        <v>87360</v>
      </c>
      <c r="G12" s="12">
        <v>87360</v>
      </c>
    </row>
    <row r="13" spans="1:7" ht="45" x14ac:dyDescent="0.25">
      <c r="A13" s="16">
        <v>87</v>
      </c>
      <c r="B13" s="8" t="s">
        <v>93</v>
      </c>
      <c r="C13" s="25" t="s">
        <v>94</v>
      </c>
      <c r="D13" s="25">
        <v>70</v>
      </c>
      <c r="E13" s="8" t="s">
        <v>37</v>
      </c>
      <c r="F13" s="12">
        <v>147450</v>
      </c>
      <c r="G13" s="12">
        <v>147450</v>
      </c>
    </row>
    <row r="14" spans="1:7" ht="105" x14ac:dyDescent="0.25">
      <c r="A14" s="16">
        <v>95</v>
      </c>
      <c r="B14" s="8" t="s">
        <v>104</v>
      </c>
      <c r="C14" s="26" t="s">
        <v>105</v>
      </c>
      <c r="D14" s="26">
        <v>90</v>
      </c>
      <c r="E14" s="8" t="s">
        <v>106</v>
      </c>
      <c r="F14" s="12">
        <v>21845</v>
      </c>
      <c r="G14" s="12">
        <v>21845</v>
      </c>
    </row>
    <row r="15" spans="1:7" ht="120" x14ac:dyDescent="0.25">
      <c r="A15" s="16">
        <v>99</v>
      </c>
      <c r="B15" s="8" t="s">
        <v>95</v>
      </c>
      <c r="C15" s="26" t="s">
        <v>96</v>
      </c>
      <c r="D15" s="26">
        <v>87</v>
      </c>
      <c r="E15" s="8" t="s">
        <v>107</v>
      </c>
      <c r="F15" s="12">
        <f>1447338.23+99987</f>
        <v>1547325.23</v>
      </c>
      <c r="G15" s="12">
        <v>1377712.42</v>
      </c>
    </row>
    <row r="16" spans="1:7" ht="45" x14ac:dyDescent="0.25">
      <c r="A16" s="16">
        <v>135</v>
      </c>
      <c r="B16" s="8" t="s">
        <v>97</v>
      </c>
      <c r="C16" s="25" t="s">
        <v>98</v>
      </c>
      <c r="D16" s="25">
        <v>55</v>
      </c>
      <c r="E16" s="8" t="s">
        <v>38</v>
      </c>
      <c r="F16" s="12">
        <v>33755.199999999997</v>
      </c>
      <c r="G16" s="12">
        <v>0</v>
      </c>
    </row>
    <row r="17" spans="1:7" ht="105" x14ac:dyDescent="0.25">
      <c r="A17" s="16">
        <v>145</v>
      </c>
      <c r="B17" s="8" t="s">
        <v>108</v>
      </c>
      <c r="C17" s="26" t="s">
        <v>109</v>
      </c>
      <c r="D17" s="26">
        <v>55</v>
      </c>
      <c r="E17" s="8" t="s">
        <v>106</v>
      </c>
      <c r="F17" s="12">
        <v>56790</v>
      </c>
      <c r="G17" s="12">
        <v>56790</v>
      </c>
    </row>
    <row r="18" spans="1:7" x14ac:dyDescent="0.25">
      <c r="A18" s="16">
        <v>152</v>
      </c>
      <c r="B18" s="8" t="s">
        <v>99</v>
      </c>
      <c r="C18" s="25" t="s">
        <v>100</v>
      </c>
      <c r="D18" s="25">
        <v>75</v>
      </c>
      <c r="E18" s="8" t="s">
        <v>38</v>
      </c>
      <c r="F18" s="12">
        <v>15389</v>
      </c>
      <c r="G18" s="12">
        <v>15389</v>
      </c>
    </row>
    <row r="19" spans="1:7" x14ac:dyDescent="0.25">
      <c r="A19" s="16">
        <v>226</v>
      </c>
      <c r="B19" s="8" t="s">
        <v>101</v>
      </c>
      <c r="C19" s="26" t="s">
        <v>102</v>
      </c>
      <c r="D19" s="26">
        <v>75</v>
      </c>
      <c r="E19" s="8" t="s">
        <v>38</v>
      </c>
      <c r="F19" s="12">
        <v>11560</v>
      </c>
      <c r="G19" s="12">
        <v>0</v>
      </c>
    </row>
    <row r="20" spans="1:7" ht="105" x14ac:dyDescent="0.25">
      <c r="A20" s="16">
        <v>229</v>
      </c>
      <c r="B20" s="8" t="s">
        <v>110</v>
      </c>
      <c r="C20" s="26" t="s">
        <v>111</v>
      </c>
      <c r="D20" s="26">
        <v>75</v>
      </c>
      <c r="E20" s="8" t="s">
        <v>106</v>
      </c>
      <c r="F20" s="12">
        <v>40950</v>
      </c>
      <c r="G20" s="12">
        <v>40950</v>
      </c>
    </row>
    <row r="21" spans="1:7" ht="105" x14ac:dyDescent="0.25">
      <c r="A21" s="16">
        <v>231</v>
      </c>
      <c r="B21" s="8" t="s">
        <v>112</v>
      </c>
      <c r="C21" s="26" t="s">
        <v>113</v>
      </c>
      <c r="D21" s="26">
        <v>75</v>
      </c>
      <c r="E21" s="8" t="s">
        <v>106</v>
      </c>
      <c r="F21" s="12">
        <v>42000</v>
      </c>
      <c r="G21" s="12">
        <v>42000</v>
      </c>
    </row>
    <row r="22" spans="1:7" x14ac:dyDescent="0.25">
      <c r="A22" s="27"/>
      <c r="B22" s="28"/>
      <c r="C22" s="29"/>
      <c r="D22" s="29"/>
      <c r="E22" s="28"/>
      <c r="F22" s="30"/>
      <c r="G22" s="30"/>
    </row>
    <row r="24" spans="1:7" x14ac:dyDescent="0.25">
      <c r="A24" s="7" t="s">
        <v>1</v>
      </c>
      <c r="B24" s="11"/>
      <c r="C24" s="1"/>
    </row>
    <row r="25" spans="1:7" x14ac:dyDescent="0.25">
      <c r="A25" s="7" t="s">
        <v>2</v>
      </c>
      <c r="B25" s="11"/>
      <c r="D25" s="6" t="s">
        <v>0</v>
      </c>
      <c r="F25" s="24"/>
    </row>
    <row r="27" spans="1:7" x14ac:dyDescent="0.25">
      <c r="F27" s="24"/>
      <c r="G27" s="24"/>
    </row>
    <row r="28" spans="1:7" x14ac:dyDescent="0.25">
      <c r="F28" s="24"/>
      <c r="G28" s="24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 о договорах</vt:lpstr>
      <vt:lpstr>Сведения о товарах РФ</vt:lpstr>
      <vt:lpstr>'Сведения о договорах'!Область_печати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2022-07-06T09:32:54Z</dcterms:modified>
</cp:coreProperties>
</file>