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025" windowWidth="14805" windowHeight="60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договорах'!$A$1:$F$59</definedName>
    <definedName name="_xlnm.Print_Area" localSheetId="1">'Сведения о товарах РФ'!$A$1:$G$21</definedName>
  </definedNames>
  <calcPr calcId="145621"/>
</workbook>
</file>

<file path=xl/calcChain.xml><?xml version="1.0" encoding="utf-8"?>
<calcChain xmlns="http://schemas.openxmlformats.org/spreadsheetml/2006/main">
  <c r="F7" i="4" l="1"/>
  <c r="G7" i="4"/>
  <c r="F4" i="4"/>
  <c r="E48" i="3" l="1"/>
  <c r="F48" i="3" l="1"/>
  <c r="E36" i="3" l="1"/>
  <c r="F36" i="3" l="1"/>
  <c r="F37" i="3" s="1"/>
  <c r="E37" i="3" l="1"/>
  <c r="E49" i="3" s="1"/>
  <c r="E54" i="3"/>
  <c r="F54" i="3" l="1"/>
  <c r="F52" i="3" l="1"/>
  <c r="F53" i="3"/>
  <c r="F51" i="3"/>
  <c r="E52" i="3"/>
  <c r="E53" i="3"/>
  <c r="E51" i="3"/>
  <c r="F50" i="3" l="1"/>
  <c r="E50" i="3"/>
  <c r="F55" i="3" l="1"/>
  <c r="E55" i="3"/>
  <c r="F49" i="3" l="1"/>
  <c r="E47" i="3" l="1"/>
  <c r="E46" i="3" s="1"/>
  <c r="F47" i="3"/>
  <c r="F46" i="3" s="1"/>
</calcChain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<sst xmlns="http://schemas.openxmlformats.org/spreadsheetml/2006/main" count="146" uniqueCount="129">
  <si>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</si>
  <si>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</si>
  <si>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</si>
  <si>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</si>
  <si>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</si>
  <si>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</si>
  <si>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</si>
  <si>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</si>
  <si>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</si>
  <si>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</si>
  <si>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</si>
  <si>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</si>
  <si>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</si>
  <si>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</si>
  <si>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</si>
  <si>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</si>
  <si>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</si>
  <si>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</si>
  <si>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</si>
  <si>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</si>
  <si>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</si>
  <si>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</si>
  <si>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</si>
  <si>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</si>
  <si>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</si>
  <si>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</si>
  <si>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</si>
  <si>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</si>
  <si>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</si>
  <si>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</si>
  <si>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</si>
  <si>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</si>
  <si>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</si>
  <si>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</si>
  <si>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</si>
  <si>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</si>
  <si>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</si>
  <si>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</si>
  <si>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</si>
  <si>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</si>
  <si>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</si>
  <si>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</si>
  <si>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управления по закупкам</t>
  </si>
  <si>
    <t>Ведущий специалист отдела конкурсных торгов</t>
  </si>
  <si>
    <t>27.90</t>
  </si>
  <si>
    <t>Оборудование электрическое прочее</t>
  </si>
  <si>
    <t>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«ЮРЭСК» в пгт. Березово и пгт.Игрим на 2022-2025 годы (2 лота)</t>
  </si>
  <si>
    <t>27.11.4</t>
  </si>
  <si>
    <t>Трансформаторы электрические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</si>
  <si>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</si>
  <si>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ноябре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</si>
  <si>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тяговых аккумуляторных батарей</t>
  </si>
  <si>
    <t>58601045152230001780000</t>
  </si>
  <si>
    <t>Оказание услуг по поставке электроэнергии для нужд Березовского филиала АО «ЮРЭСК»</t>
  </si>
  <si>
    <t>58601045152230001790000</t>
  </si>
  <si>
    <t>58601045152230001800000</t>
  </si>
  <si>
    <t>Оказание услуг по проведению предрейсовых и послерейсовых медицинских осмотров водителей в п. Агириш, Зеленоборск, Коммунистический для нужд Советского филиала</t>
  </si>
  <si>
    <t>58601045152230001810000</t>
  </si>
  <si>
    <t>Проектно-изыскательские работы по электросетевым объектам классом напряжения до 110 кВ на территории ХМАО-Югры</t>
  </si>
  <si>
    <t>58601045152230001820000</t>
  </si>
  <si>
    <t>58601045152230001830000</t>
  </si>
  <si>
    <t>Поставка металлических изделий для нужд АО «ЮРЭСК»</t>
  </si>
  <si>
    <t>58601045152230001840000</t>
  </si>
  <si>
    <t>Поставка агрегата для перекачки нефтепродуктов</t>
  </si>
  <si>
    <t>58601045152230001850000</t>
  </si>
  <si>
    <t>Поставка испытательного и диагностического оборудования</t>
  </si>
  <si>
    <t>58601045152230001860000</t>
  </si>
  <si>
    <t>Работы по благоустройству после проведения комплекса работ на Объекте: сети, сооружения и оборудования водоснабжения объектов недвижимого имущества расположенного</t>
  </si>
  <si>
    <t>58601045152230001870000</t>
  </si>
  <si>
    <t>Проектно-изыскательские работы в рамках выполнение комплекса работ на Объекте: сети, сооружения и оборудования водоснабжения, водоотведения, обеспечивающего эксплуатацию объектов недвижимого имущества</t>
  </si>
  <si>
    <t>58601045152230001880000</t>
  </si>
  <si>
    <t>Оказание услуг по проведению периодических медицинских осмотров работников Белоярского филиала АО «ЮРЭСК»</t>
  </si>
  <si>
    <t>58601045152230001890000</t>
  </si>
  <si>
    <t>Выполнение комплекса работ на Объекте: сети, сооружения и оборудования водоснабжения, обеспечивающего эксплуатацию объектов недвижимого имущества</t>
  </si>
  <si>
    <t>58601045152230001900000</t>
  </si>
  <si>
    <t>Выполнение проектно-изыскательских и строительно-монтажных работ на объектах «Сети электроснабжения 0,4-35 кВ» АО «ЮРЭСК» Березовского р-на, Белоярского р-на, Советского р-на, Кондинского р-на, Ханты-Мансийского р-на, Октябрьского р-на, г. Ханты-Мансийск, г. Нягань, Когалым, г. Сургут, г. Югорск</t>
  </si>
  <si>
    <t>58601045152230001910000</t>
  </si>
  <si>
    <t>Поставка ГСМ для автотранспорта Кондинского филиала АО «ЮРЭСК» в поселке Кондинское</t>
  </si>
  <si>
    <t>58601045152230001930000</t>
  </si>
  <si>
    <t>Оказание услуг по измерению параметров элегаза КРУЭ-110 серии ELK-0,4 на ПС 110/10 «Авангард» централизованной зоны электроснабжения в г. Ханты-Мансийске</t>
  </si>
  <si>
    <t>58601045152230001940000</t>
  </si>
  <si>
    <t>Поставка квадрокоптера</t>
  </si>
  <si>
    <t>58601045152230001950000</t>
  </si>
  <si>
    <t>Продление ваучеров Iridium Sim 600 РФ (SIM карт Iridium)</t>
  </si>
  <si>
    <t>58601045152230001960000</t>
  </si>
  <si>
    <t>Оказание услуг по поставке электроэнергии в г. Югорске и Советском районе для нужд Советского филиала АО «ЮРЭСК»</t>
  </si>
  <si>
    <t>58601045152230001970000</t>
  </si>
  <si>
    <t>Выполнение проектно-изыскательских и строительно-монтажных работ на объекте «Строительство ЛЭП 6 кВ ориентировочной протяженностью 7900 м., для электроснабжения промышленной площадки в квартале городских земель 37, уч.1, кад. №86:13:0601001:652, в г. Нягань»</t>
  </si>
  <si>
    <t>58601045152230001920000</t>
  </si>
  <si>
    <t>Поставка программного продукта «ЦПС: Геоаналитическая система «ГеоС»»</t>
  </si>
  <si>
    <t>58601045152230001980000</t>
  </si>
  <si>
    <t>Соглашение о возмещении расходов по оперативно-техническому управлению, техническому обслуживанию и ремонту Объектов общедолевой собственности ПС 220 кВ «Югра» в г. Ханты-Мансийске</t>
  </si>
  <si>
    <t>58601045152230001990000</t>
  </si>
  <si>
    <t>Поставка контроллеров PrinCe LT700H Tablet</t>
  </si>
  <si>
    <t>58601045152230002000000</t>
  </si>
  <si>
    <t>Оказание услуг по вывозу и утилизации твердых бытовых отходов с объекта "База электрический сетей" Советского филиала АО «ЮРЭСК»</t>
  </si>
  <si>
    <t>58601045152230002050000</t>
  </si>
  <si>
    <t>26.20.16</t>
  </si>
  <si>
    <t>Устройства ввода или вывода, содержащие или не содержащие в одном корпусе запоминающие устройства</t>
  </si>
  <si>
    <t>41.1</t>
  </si>
  <si>
    <t>26.30.11</t>
  </si>
  <si>
    <t>Аппаратура коммуникационная передающая с приемными устройствами</t>
  </si>
  <si>
    <t>26.30.11.130</t>
  </si>
  <si>
    <t>Средства связи, выполняющие функцию систем управления и мониторинга</t>
  </si>
  <si>
    <t>26.51.6</t>
  </si>
  <si>
    <t>Инструменты и приборы прочие для измерения, контроля и испытаний</t>
  </si>
  <si>
    <t>65.1</t>
  </si>
  <si>
    <t>26.51.63.130</t>
  </si>
  <si>
    <t>Счетчики производства или потребления электроэнергии</t>
  </si>
  <si>
    <t>27.12.1</t>
  </si>
  <si>
    <t>Устройства для коммутации или защиты электрических цепей на напряжение более 1 кВ</t>
  </si>
  <si>
    <t>27.12.31</t>
  </si>
  <si>
    <t>Панели и прочие комплекты электрической аппаратуры коммутации или защиты на напряжение не более 1 кВ</t>
  </si>
  <si>
    <t>27.20.21.000</t>
  </si>
  <si>
    <t>Аккумуляторы свинцовые для запуска поршневых двигателей</t>
  </si>
  <si>
    <t>27.32</t>
  </si>
  <si>
    <t>Провода и кабели электронные и электрические прочие</t>
  </si>
  <si>
    <t>29.10.4</t>
  </si>
  <si>
    <t>средства автотранспортные грузовые</t>
  </si>
  <si>
    <t>58601045152230001530000</t>
  </si>
  <si>
    <t>58601045152230001570000
58601045152230001590000</t>
  </si>
  <si>
    <t>58601045152230001380000</t>
  </si>
  <si>
    <t>13.94.1</t>
  </si>
  <si>
    <t>Канаты, веревки, шпагат и сети, кроме отходов</t>
  </si>
  <si>
    <t>58601045152230001530000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</si>
  <si>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27.51.13</t>
  </si>
  <si>
    <t>Машины стиральные бытовые и машины для сушки одежды</t>
  </si>
  <si>
    <t>28.23</t>
  </si>
  <si>
    <t>Машины офисные и оборудование, кроме компьютеров и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</si>
</sst>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zoomScale="80" zoomScaleNormal="80" workbookViewId="0">
      <selection activeCell="J9" sqref="J9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5" t="s">
        <v>50</v>
      </c>
      <c r="B1" s="35"/>
      <c r="C1" s="35"/>
      <c r="D1" s="35"/>
      <c r="E1" s="35"/>
      <c r="F1" s="35"/>
    </row>
    <row r="3" spans="1:6" ht="33" customHeight="1" x14ac:dyDescent="0.25">
      <c r="A3" s="36" t="s">
        <v>1</v>
      </c>
      <c r="B3" s="36"/>
      <c r="C3" s="36"/>
      <c r="D3" s="36"/>
      <c r="E3" s="36"/>
      <c r="F3" s="36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30" x14ac:dyDescent="0.25">
      <c r="A6" s="15">
        <v>1</v>
      </c>
      <c r="B6" s="16" t="s">
        <v>51</v>
      </c>
      <c r="C6" s="17">
        <v>220</v>
      </c>
      <c r="D6" s="18" t="s">
        <v>52</v>
      </c>
      <c r="E6" s="22">
        <v>45231</v>
      </c>
      <c r="F6" s="19">
        <v>202285.2</v>
      </c>
    </row>
    <row r="7" spans="1:6" ht="45" x14ac:dyDescent="0.25">
      <c r="A7" s="15">
        <v>2</v>
      </c>
      <c r="B7" s="16" t="s">
        <v>53</v>
      </c>
      <c r="C7" s="17">
        <v>220</v>
      </c>
      <c r="D7" s="18" t="s">
        <v>54</v>
      </c>
      <c r="E7" s="22">
        <v>45232</v>
      </c>
      <c r="F7" s="19">
        <v>435208.82</v>
      </c>
    </row>
    <row r="8" spans="1:6" ht="105" x14ac:dyDescent="0.25">
      <c r="A8" s="15">
        <v>3</v>
      </c>
      <c r="B8" s="16" t="s">
        <v>46</v>
      </c>
      <c r="C8" s="17">
        <v>220</v>
      </c>
      <c r="D8" s="18" t="s">
        <v>55</v>
      </c>
      <c r="E8" s="22">
        <v>45234</v>
      </c>
      <c r="F8" s="19">
        <v>1062796</v>
      </c>
    </row>
    <row r="9" spans="1:6" ht="90" x14ac:dyDescent="0.25">
      <c r="A9" s="15">
        <v>4</v>
      </c>
      <c r="B9" s="16" t="s">
        <v>56</v>
      </c>
      <c r="C9" s="17">
        <v>220</v>
      </c>
      <c r="D9" s="18" t="s">
        <v>57</v>
      </c>
      <c r="E9" s="22">
        <v>45240</v>
      </c>
      <c r="F9" s="19">
        <v>220200</v>
      </c>
    </row>
    <row r="10" spans="1:6" ht="60" x14ac:dyDescent="0.25">
      <c r="A10" s="15">
        <v>5</v>
      </c>
      <c r="B10" s="16" t="s">
        <v>58</v>
      </c>
      <c r="C10" s="17">
        <v>120</v>
      </c>
      <c r="D10" s="18" t="s">
        <v>59</v>
      </c>
      <c r="E10" s="22">
        <v>45243</v>
      </c>
      <c r="F10" s="19">
        <v>42361691.130000003</v>
      </c>
    </row>
    <row r="11" spans="1:6" ht="60" x14ac:dyDescent="0.25">
      <c r="A11" s="15">
        <v>6</v>
      </c>
      <c r="B11" s="16" t="s">
        <v>58</v>
      </c>
      <c r="C11" s="17">
        <v>131</v>
      </c>
      <c r="D11" s="18" t="s">
        <v>60</v>
      </c>
      <c r="E11" s="22">
        <v>45243</v>
      </c>
      <c r="F11" s="19">
        <v>44526804.609999999</v>
      </c>
    </row>
    <row r="12" spans="1:6" ht="30" x14ac:dyDescent="0.25">
      <c r="A12" s="15">
        <v>7</v>
      </c>
      <c r="B12" s="16" t="s">
        <v>61</v>
      </c>
      <c r="C12" s="17">
        <v>131</v>
      </c>
      <c r="D12" s="18" t="s">
        <v>62</v>
      </c>
      <c r="E12" s="22">
        <v>45244</v>
      </c>
      <c r="F12" s="19">
        <v>1777722</v>
      </c>
    </row>
    <row r="13" spans="1:6" ht="30" x14ac:dyDescent="0.25">
      <c r="A13" s="15">
        <v>8</v>
      </c>
      <c r="B13" s="16" t="s">
        <v>63</v>
      </c>
      <c r="C13" s="17">
        <v>131</v>
      </c>
      <c r="D13" s="18" t="s">
        <v>64</v>
      </c>
      <c r="E13" s="22">
        <v>45244</v>
      </c>
      <c r="F13" s="19">
        <v>336000</v>
      </c>
    </row>
    <row r="14" spans="1:6" ht="30" x14ac:dyDescent="0.25">
      <c r="A14" s="15">
        <v>9</v>
      </c>
      <c r="B14" s="16" t="s">
        <v>65</v>
      </c>
      <c r="C14" s="17">
        <v>130</v>
      </c>
      <c r="D14" s="18" t="s">
        <v>66</v>
      </c>
      <c r="E14" s="22">
        <v>45244</v>
      </c>
      <c r="F14" s="19">
        <v>10770025</v>
      </c>
    </row>
    <row r="15" spans="1:6" ht="90" x14ac:dyDescent="0.25">
      <c r="A15" s="15">
        <v>10</v>
      </c>
      <c r="B15" s="16" t="s">
        <v>67</v>
      </c>
      <c r="C15" s="17">
        <v>220</v>
      </c>
      <c r="D15" s="18" t="s">
        <v>68</v>
      </c>
      <c r="E15" s="22">
        <v>45240</v>
      </c>
      <c r="F15" s="19">
        <v>78000000</v>
      </c>
    </row>
    <row r="16" spans="1:6" ht="105" x14ac:dyDescent="0.25">
      <c r="A16" s="15">
        <v>11</v>
      </c>
      <c r="B16" s="16" t="s">
        <v>69</v>
      </c>
      <c r="C16" s="17">
        <v>220</v>
      </c>
      <c r="D16" s="18" t="s">
        <v>70</v>
      </c>
      <c r="E16" s="22">
        <v>45243</v>
      </c>
      <c r="F16" s="19">
        <v>13000000</v>
      </c>
    </row>
    <row r="17" spans="1:6" ht="60" x14ac:dyDescent="0.25">
      <c r="A17" s="15">
        <v>12</v>
      </c>
      <c r="B17" s="16" t="s">
        <v>71</v>
      </c>
      <c r="C17" s="17">
        <v>220</v>
      </c>
      <c r="D17" s="18" t="s">
        <v>72</v>
      </c>
      <c r="E17" s="22">
        <v>45246</v>
      </c>
      <c r="F17" s="19">
        <v>177169</v>
      </c>
    </row>
    <row r="18" spans="1:6" ht="75" x14ac:dyDescent="0.25">
      <c r="A18" s="15">
        <v>13</v>
      </c>
      <c r="B18" s="16" t="s">
        <v>73</v>
      </c>
      <c r="C18" s="17">
        <v>220</v>
      </c>
      <c r="D18" s="18" t="s">
        <v>74</v>
      </c>
      <c r="E18" s="22">
        <v>45245</v>
      </c>
      <c r="F18" s="19">
        <v>100000000</v>
      </c>
    </row>
    <row r="19" spans="1:6" ht="150" x14ac:dyDescent="0.25">
      <c r="A19" s="15">
        <v>14</v>
      </c>
      <c r="B19" s="16" t="s">
        <v>75</v>
      </c>
      <c r="C19" s="17">
        <v>121</v>
      </c>
      <c r="D19" s="18" t="s">
        <v>76</v>
      </c>
      <c r="E19" s="22">
        <v>45250</v>
      </c>
      <c r="F19" s="19">
        <v>498210354.37</v>
      </c>
    </row>
    <row r="20" spans="1:6" ht="45" x14ac:dyDescent="0.25">
      <c r="A20" s="15">
        <v>15</v>
      </c>
      <c r="B20" s="16" t="s">
        <v>77</v>
      </c>
      <c r="C20" s="17">
        <v>220</v>
      </c>
      <c r="D20" s="18" t="s">
        <v>78</v>
      </c>
      <c r="E20" s="22">
        <v>45247</v>
      </c>
      <c r="F20" s="19">
        <v>155547.29</v>
      </c>
    </row>
    <row r="21" spans="1:6" ht="90" x14ac:dyDescent="0.25">
      <c r="A21" s="15">
        <v>16</v>
      </c>
      <c r="B21" s="16" t="s">
        <v>79</v>
      </c>
      <c r="C21" s="17">
        <v>220</v>
      </c>
      <c r="D21" s="18" t="s">
        <v>80</v>
      </c>
      <c r="E21" s="22">
        <v>45247</v>
      </c>
      <c r="F21" s="19">
        <v>660000</v>
      </c>
    </row>
    <row r="22" spans="1:6" x14ac:dyDescent="0.25">
      <c r="A22" s="15">
        <v>17</v>
      </c>
      <c r="B22" s="16" t="s">
        <v>81</v>
      </c>
      <c r="C22" s="17">
        <v>130</v>
      </c>
      <c r="D22" s="18" t="s">
        <v>82</v>
      </c>
      <c r="E22" s="22">
        <v>45251</v>
      </c>
      <c r="F22" s="19">
        <v>1019480</v>
      </c>
    </row>
    <row r="23" spans="1:6" ht="30" x14ac:dyDescent="0.25">
      <c r="A23" s="15">
        <v>18</v>
      </c>
      <c r="B23" s="16" t="s">
        <v>83</v>
      </c>
      <c r="C23" s="17">
        <v>121</v>
      </c>
      <c r="D23" s="18" t="s">
        <v>84</v>
      </c>
      <c r="E23" s="22">
        <v>45251</v>
      </c>
      <c r="F23" s="19">
        <v>432000</v>
      </c>
    </row>
    <row r="24" spans="1:6" ht="60" x14ac:dyDescent="0.25">
      <c r="A24" s="15">
        <v>19</v>
      </c>
      <c r="B24" s="16" t="s">
        <v>85</v>
      </c>
      <c r="C24" s="17">
        <v>220</v>
      </c>
      <c r="D24" s="18" t="s">
        <v>86</v>
      </c>
      <c r="E24" s="22">
        <v>45252</v>
      </c>
      <c r="F24" s="19">
        <v>3332385.82</v>
      </c>
    </row>
    <row r="25" spans="1:6" ht="135" x14ac:dyDescent="0.25">
      <c r="A25" s="15">
        <v>20</v>
      </c>
      <c r="B25" s="16" t="s">
        <v>87</v>
      </c>
      <c r="C25" s="17">
        <v>130</v>
      </c>
      <c r="D25" s="18" t="s">
        <v>88</v>
      </c>
      <c r="E25" s="22">
        <v>45250</v>
      </c>
      <c r="F25" s="19">
        <v>165851615</v>
      </c>
    </row>
    <row r="26" spans="1:6" ht="45" x14ac:dyDescent="0.25">
      <c r="A26" s="15">
        <v>21</v>
      </c>
      <c r="B26" s="16" t="s">
        <v>89</v>
      </c>
      <c r="C26" s="17">
        <v>220</v>
      </c>
      <c r="D26" s="18" t="s">
        <v>90</v>
      </c>
      <c r="E26" s="22">
        <v>45259</v>
      </c>
      <c r="F26" s="19">
        <v>530000</v>
      </c>
    </row>
    <row r="27" spans="1:6" ht="90" x14ac:dyDescent="0.25">
      <c r="A27" s="15">
        <v>22</v>
      </c>
      <c r="B27" s="16" t="s">
        <v>91</v>
      </c>
      <c r="C27" s="17">
        <v>220</v>
      </c>
      <c r="D27" s="18" t="s">
        <v>92</v>
      </c>
      <c r="E27" s="22">
        <v>45260</v>
      </c>
      <c r="F27" s="19">
        <v>15223324.09</v>
      </c>
    </row>
    <row r="28" spans="1:6" ht="30" x14ac:dyDescent="0.25">
      <c r="A28" s="15">
        <v>23</v>
      </c>
      <c r="B28" s="16" t="s">
        <v>93</v>
      </c>
      <c r="C28" s="17">
        <v>220</v>
      </c>
      <c r="D28" s="18" t="s">
        <v>94</v>
      </c>
      <c r="E28" s="22">
        <v>45258</v>
      </c>
      <c r="F28" s="19">
        <v>1468800</v>
      </c>
    </row>
    <row r="29" spans="1:6" ht="60" x14ac:dyDescent="0.25">
      <c r="A29" s="15">
        <v>24</v>
      </c>
      <c r="B29" s="16" t="s">
        <v>95</v>
      </c>
      <c r="C29" s="17">
        <v>220</v>
      </c>
      <c r="D29" s="18" t="s">
        <v>96</v>
      </c>
      <c r="E29" s="22">
        <v>45260</v>
      </c>
      <c r="F29" s="19">
        <v>110403.96</v>
      </c>
    </row>
    <row r="31" spans="1:6" ht="30.75" customHeight="1" x14ac:dyDescent="0.25">
      <c r="A31" s="36" t="s">
        <v>7</v>
      </c>
      <c r="B31" s="36"/>
      <c r="C31" s="36"/>
      <c r="D31" s="36"/>
      <c r="E31" s="36"/>
      <c r="F31" s="36"/>
    </row>
    <row r="33" spans="1:6" ht="75" x14ac:dyDescent="0.25">
      <c r="A33" s="2" t="s">
        <v>3</v>
      </c>
      <c r="B33" s="37" t="s">
        <v>8</v>
      </c>
      <c r="C33" s="37"/>
      <c r="D33" s="37"/>
      <c r="E33" s="2" t="s">
        <v>9</v>
      </c>
      <c r="F33" s="2" t="s">
        <v>17</v>
      </c>
    </row>
    <row r="34" spans="1:6" ht="30" customHeight="1" x14ac:dyDescent="0.25">
      <c r="A34" s="2">
        <v>25</v>
      </c>
      <c r="B34" s="38" t="s">
        <v>16</v>
      </c>
      <c r="C34" s="38"/>
      <c r="D34" s="38"/>
      <c r="E34" s="5">
        <v>0</v>
      </c>
      <c r="F34" s="4">
        <v>0</v>
      </c>
    </row>
    <row r="35" spans="1:6" ht="45" customHeight="1" x14ac:dyDescent="0.25">
      <c r="A35" s="2">
        <v>26</v>
      </c>
      <c r="B35" s="38" t="s">
        <v>18</v>
      </c>
      <c r="C35" s="38"/>
      <c r="D35" s="38"/>
      <c r="E35" s="13"/>
      <c r="F35" s="14"/>
    </row>
    <row r="36" spans="1:6" ht="30" hidden="1" customHeight="1" outlineLevel="1" x14ac:dyDescent="0.25">
      <c r="A36" s="9" t="s">
        <v>32</v>
      </c>
      <c r="B36" s="40" t="s">
        <v>33</v>
      </c>
      <c r="C36" s="40"/>
      <c r="D36" s="40"/>
      <c r="E36" s="13">
        <f>COUNTIF(C6:C29,220)</f>
        <v>15</v>
      </c>
      <c r="F36" s="14">
        <f>SUMIF(C6:C29,220,F6:F29)</f>
        <v>214578120.17999998</v>
      </c>
    </row>
    <row r="37" spans="1:6" ht="30" hidden="1" customHeight="1" outlineLevel="1" x14ac:dyDescent="0.25">
      <c r="A37" s="12" t="s">
        <v>34</v>
      </c>
      <c r="B37" s="39" t="s">
        <v>18</v>
      </c>
      <c r="C37" s="39"/>
      <c r="D37" s="39"/>
      <c r="E37" s="30">
        <f>E35+E36</f>
        <v>15</v>
      </c>
      <c r="F37" s="31">
        <f>F36+F35</f>
        <v>214578120.17999998</v>
      </c>
    </row>
    <row r="38" spans="1:6" ht="48.75" customHeight="1" collapsed="1" x14ac:dyDescent="0.25">
      <c r="A38" s="2">
        <v>27</v>
      </c>
      <c r="B38" s="38" t="s">
        <v>19</v>
      </c>
      <c r="C38" s="38"/>
      <c r="D38" s="38"/>
      <c r="E38" s="33">
        <v>31</v>
      </c>
      <c r="F38" s="34">
        <v>1611706.35</v>
      </c>
    </row>
    <row r="39" spans="1:6" ht="75" customHeight="1" x14ac:dyDescent="0.25">
      <c r="A39" s="24">
        <v>28</v>
      </c>
      <c r="B39" s="38" t="s">
        <v>35</v>
      </c>
      <c r="C39" s="38"/>
      <c r="D39" s="38"/>
      <c r="E39" s="13">
        <v>0</v>
      </c>
      <c r="F39" s="14">
        <v>0</v>
      </c>
    </row>
    <row r="40" spans="1:6" ht="60" customHeight="1" x14ac:dyDescent="0.25">
      <c r="A40" s="32">
        <v>29</v>
      </c>
      <c r="B40" s="38" t="s">
        <v>36</v>
      </c>
      <c r="C40" s="38"/>
      <c r="D40" s="38"/>
      <c r="E40" s="13">
        <v>0</v>
      </c>
      <c r="F40" s="14">
        <v>0</v>
      </c>
    </row>
    <row r="41" spans="1:6" ht="92.25" customHeight="1" x14ac:dyDescent="0.25">
      <c r="A41" s="32">
        <v>30</v>
      </c>
      <c r="B41" s="38" t="s">
        <v>37</v>
      </c>
      <c r="C41" s="38"/>
      <c r="D41" s="38"/>
      <c r="E41" s="13">
        <v>0</v>
      </c>
      <c r="F41" s="14">
        <v>0</v>
      </c>
    </row>
    <row r="43" spans="1:6" x14ac:dyDescent="0.25">
      <c r="A43" s="36" t="s">
        <v>31</v>
      </c>
      <c r="B43" s="36"/>
      <c r="C43" s="36"/>
      <c r="D43" s="36"/>
      <c r="E43" s="36"/>
      <c r="F43" s="36"/>
    </row>
    <row r="45" spans="1:6" ht="60" x14ac:dyDescent="0.25">
      <c r="A45" s="48" t="s">
        <v>10</v>
      </c>
      <c r="B45" s="49"/>
      <c r="C45" s="49"/>
      <c r="D45" s="50"/>
      <c r="E45" s="2" t="s">
        <v>10</v>
      </c>
      <c r="F45" s="2" t="s">
        <v>20</v>
      </c>
    </row>
    <row r="46" spans="1:6" x14ac:dyDescent="0.25">
      <c r="A46" s="51" t="s">
        <v>21</v>
      </c>
      <c r="B46" s="52"/>
      <c r="C46" s="52"/>
      <c r="D46" s="53"/>
      <c r="E46" s="20">
        <f>SUM(E47:E54)</f>
        <v>55</v>
      </c>
      <c r="F46" s="21">
        <f>SUM(F47:F54)</f>
        <v>981475518.63999999</v>
      </c>
    </row>
    <row r="47" spans="1:6" ht="30" customHeight="1" x14ac:dyDescent="0.25">
      <c r="A47" s="42" t="s">
        <v>11</v>
      </c>
      <c r="B47" s="43"/>
      <c r="C47" s="43"/>
      <c r="D47" s="44"/>
      <c r="E47" s="13">
        <f>E34</f>
        <v>0</v>
      </c>
      <c r="F47" s="14">
        <f>F34</f>
        <v>0</v>
      </c>
    </row>
    <row r="48" spans="1:6" ht="30" customHeight="1" x14ac:dyDescent="0.25">
      <c r="A48" s="42" t="s">
        <v>12</v>
      </c>
      <c r="B48" s="43"/>
      <c r="C48" s="43"/>
      <c r="D48" s="44"/>
      <c r="E48" s="13">
        <f>E38</f>
        <v>31</v>
      </c>
      <c r="F48" s="14">
        <f>F38</f>
        <v>1611706.35</v>
      </c>
    </row>
    <row r="49" spans="1:6" ht="30" customHeight="1" x14ac:dyDescent="0.25">
      <c r="A49" s="42" t="s">
        <v>13</v>
      </c>
      <c r="B49" s="43"/>
      <c r="C49" s="43"/>
      <c r="D49" s="44"/>
      <c r="E49" s="13">
        <f>E37</f>
        <v>15</v>
      </c>
      <c r="F49" s="14">
        <f>F37</f>
        <v>214578120.17999998</v>
      </c>
    </row>
    <row r="50" spans="1:6" ht="75" customHeight="1" x14ac:dyDescent="0.25">
      <c r="A50" s="42" t="s">
        <v>38</v>
      </c>
      <c r="B50" s="43"/>
      <c r="C50" s="43"/>
      <c r="D50" s="44"/>
      <c r="E50" s="13">
        <f>SUM(E51:E53)</f>
        <v>0</v>
      </c>
      <c r="F50" s="14">
        <f>SUM(F51:F53)</f>
        <v>0</v>
      </c>
    </row>
    <row r="51" spans="1:6" ht="75" customHeight="1" x14ac:dyDescent="0.25">
      <c r="A51" s="45" t="s">
        <v>39</v>
      </c>
      <c r="B51" s="46"/>
      <c r="C51" s="46"/>
      <c r="D51" s="47"/>
      <c r="E51" s="13">
        <f>E39</f>
        <v>0</v>
      </c>
      <c r="F51" s="14">
        <f>F39</f>
        <v>0</v>
      </c>
    </row>
    <row r="52" spans="1:6" ht="64.5" customHeight="1" x14ac:dyDescent="0.25">
      <c r="A52" s="45" t="s">
        <v>40</v>
      </c>
      <c r="B52" s="46"/>
      <c r="C52" s="46"/>
      <c r="D52" s="47"/>
      <c r="E52" s="13">
        <f t="shared" ref="E52:F53" si="0">E40</f>
        <v>0</v>
      </c>
      <c r="F52" s="14">
        <f t="shared" si="0"/>
        <v>0</v>
      </c>
    </row>
    <row r="53" spans="1:6" ht="92.25" customHeight="1" x14ac:dyDescent="0.25">
      <c r="A53" s="45" t="s">
        <v>41</v>
      </c>
      <c r="B53" s="46"/>
      <c r="C53" s="46"/>
      <c r="D53" s="47"/>
      <c r="E53" s="13">
        <f t="shared" si="0"/>
        <v>0</v>
      </c>
      <c r="F53" s="14">
        <f t="shared" si="0"/>
        <v>0</v>
      </c>
    </row>
    <row r="54" spans="1:6" ht="45" customHeight="1" x14ac:dyDescent="0.25">
      <c r="A54" s="42" t="s">
        <v>22</v>
      </c>
      <c r="B54" s="43"/>
      <c r="C54" s="43"/>
      <c r="D54" s="44"/>
      <c r="E54" s="13">
        <f>COUNTIF(C6:C29,120)+COUNTIF(C6:C29,130)+COUNTIF(C6:C29,131)+COUNTIF(C6:C29,121)+COUNTIF(C6:C29,132)+COUNTIF(C6:C29,122)</f>
        <v>9</v>
      </c>
      <c r="F54" s="14">
        <f>SUMIF(C6:C29,120,F6:F29)+SUMIF(C6:C29,130,F6:F29)+SUMIF(C6:C29,131,F6:F29)+SUMIF(C6:C29,121,F6:F29)+SUMIF(C6:C29,132,F6:F29)+SUMIF(C6:C29,122,F6:F29)</f>
        <v>765285692.11000001</v>
      </c>
    </row>
    <row r="55" spans="1:6" ht="58.5" customHeight="1" x14ac:dyDescent="0.25">
      <c r="A55" s="45" t="s">
        <v>14</v>
      </c>
      <c r="B55" s="46"/>
      <c r="C55" s="46"/>
      <c r="D55" s="47"/>
      <c r="E55" s="13">
        <f>COUNTIF(C6:C29,131)+COUNTIF(C6:C29,121)+COUNTIF(C6:C29,132)+COUNTIF(C6:C29,122)</f>
        <v>5</v>
      </c>
      <c r="F55" s="14">
        <f>SUMIF(C6:C29,131,F6:F29)+SUMIF(C6:C29,121,F6:F29)+SUMIF(C6:C29,132,F6:F29)+SUMIF(C6:C29,122,F6:F29)</f>
        <v>545282880.98000002</v>
      </c>
    </row>
    <row r="58" spans="1:6" x14ac:dyDescent="0.25">
      <c r="A58" s="41" t="s">
        <v>43</v>
      </c>
      <c r="B58" s="41"/>
      <c r="C58" s="1"/>
    </row>
    <row r="59" spans="1:6" x14ac:dyDescent="0.25">
      <c r="A59" s="41" t="s">
        <v>42</v>
      </c>
      <c r="B59" s="41"/>
      <c r="C59" s="6" t="s">
        <v>0</v>
      </c>
    </row>
  </sheetData>
  <mergeCells count="26">
    <mergeCell ref="A58:B58"/>
    <mergeCell ref="A59:B59"/>
    <mergeCell ref="A54:D54"/>
    <mergeCell ref="A55:D55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1:F1"/>
    <mergeCell ref="A43:F43"/>
    <mergeCell ref="A3:F3"/>
    <mergeCell ref="A31:F31"/>
    <mergeCell ref="B33:D33"/>
    <mergeCell ref="B41:D41"/>
    <mergeCell ref="B34:D34"/>
    <mergeCell ref="B35:D35"/>
    <mergeCell ref="B38:D38"/>
    <mergeCell ref="B37:D37"/>
    <mergeCell ref="B36:D36"/>
    <mergeCell ref="B39:D39"/>
    <mergeCell ref="B40:D40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23</v>
      </c>
      <c r="B1" s="54"/>
      <c r="C1" s="54"/>
      <c r="D1" s="54"/>
      <c r="E1" s="54"/>
      <c r="F1" s="54"/>
      <c r="G1" s="54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ht="105" x14ac:dyDescent="0.25">
      <c r="A3" s="15">
        <v>4</v>
      </c>
      <c r="B3" s="18" t="s">
        <v>122</v>
      </c>
      <c r="C3" s="15" t="s">
        <v>123</v>
      </c>
      <c r="D3" s="15">
        <v>90</v>
      </c>
      <c r="E3" s="18" t="s">
        <v>49</v>
      </c>
      <c r="F3" s="29">
        <v>35853</v>
      </c>
      <c r="G3" s="29">
        <v>35853</v>
      </c>
    </row>
    <row r="4" spans="1:7" ht="15" customHeight="1" x14ac:dyDescent="0.25">
      <c r="A4" s="15">
        <v>38</v>
      </c>
      <c r="B4" s="18" t="s">
        <v>97</v>
      </c>
      <c r="C4" s="15" t="s">
        <v>98</v>
      </c>
      <c r="D4" s="15">
        <v>3</v>
      </c>
      <c r="E4" s="18" t="s">
        <v>119</v>
      </c>
      <c r="F4" s="29">
        <f>7356000+144730</f>
        <v>7500730</v>
      </c>
      <c r="G4" s="29">
        <v>7356000</v>
      </c>
    </row>
    <row r="5" spans="1:7" ht="15" customHeight="1" x14ac:dyDescent="0.25">
      <c r="A5" s="15" t="s">
        <v>99</v>
      </c>
      <c r="B5" s="18" t="s">
        <v>100</v>
      </c>
      <c r="C5" s="15" t="s">
        <v>101</v>
      </c>
      <c r="D5" s="15">
        <v>55</v>
      </c>
      <c r="E5" s="18" t="s">
        <v>119</v>
      </c>
      <c r="F5" s="29">
        <v>980400</v>
      </c>
      <c r="G5" s="29">
        <v>980400</v>
      </c>
    </row>
    <row r="6" spans="1:7" ht="15" customHeight="1" x14ac:dyDescent="0.25">
      <c r="A6" s="15">
        <v>44</v>
      </c>
      <c r="B6" s="18" t="s">
        <v>102</v>
      </c>
      <c r="C6" s="15" t="s">
        <v>103</v>
      </c>
      <c r="D6" s="15">
        <v>49</v>
      </c>
      <c r="E6" s="18" t="s">
        <v>119</v>
      </c>
      <c r="F6" s="29">
        <v>980400</v>
      </c>
      <c r="G6" s="29">
        <v>980400</v>
      </c>
    </row>
    <row r="7" spans="1:7" ht="120" x14ac:dyDescent="0.25">
      <c r="A7" s="15">
        <v>65</v>
      </c>
      <c r="B7" s="18" t="s">
        <v>104</v>
      </c>
      <c r="C7" s="15" t="s">
        <v>105</v>
      </c>
      <c r="D7" s="15">
        <v>90</v>
      </c>
      <c r="E7" s="18" t="s">
        <v>124</v>
      </c>
      <c r="F7" s="29">
        <f>18341940+49764</f>
        <v>18391704</v>
      </c>
      <c r="G7" s="29">
        <f>18341940+49764</f>
        <v>18391704</v>
      </c>
    </row>
    <row r="8" spans="1:7" ht="15" customHeight="1" x14ac:dyDescent="0.25">
      <c r="A8" s="15" t="s">
        <v>106</v>
      </c>
      <c r="B8" s="18" t="s">
        <v>107</v>
      </c>
      <c r="C8" s="15" t="s">
        <v>108</v>
      </c>
      <c r="D8" s="15">
        <v>90</v>
      </c>
      <c r="E8" s="18" t="s">
        <v>119</v>
      </c>
      <c r="F8" s="29">
        <v>18341940</v>
      </c>
      <c r="G8" s="29">
        <v>18341940</v>
      </c>
    </row>
    <row r="9" spans="1:7" x14ac:dyDescent="0.25">
      <c r="A9" s="15">
        <v>81</v>
      </c>
      <c r="B9" s="18" t="s">
        <v>47</v>
      </c>
      <c r="C9" s="15" t="s">
        <v>48</v>
      </c>
      <c r="D9" s="15">
        <v>80</v>
      </c>
      <c r="E9" s="18" t="s">
        <v>119</v>
      </c>
      <c r="F9" s="29">
        <v>1589400</v>
      </c>
      <c r="G9" s="29">
        <v>1589400</v>
      </c>
    </row>
    <row r="10" spans="1:7" ht="45" x14ac:dyDescent="0.25">
      <c r="A10" s="15">
        <v>85</v>
      </c>
      <c r="B10" s="18" t="s">
        <v>109</v>
      </c>
      <c r="C10" s="15" t="s">
        <v>110</v>
      </c>
      <c r="D10" s="15">
        <v>70</v>
      </c>
      <c r="E10" s="18" t="s">
        <v>120</v>
      </c>
      <c r="F10" s="29">
        <v>2339102</v>
      </c>
      <c r="G10" s="29">
        <v>2339102</v>
      </c>
    </row>
    <row r="11" spans="1:7" ht="15" customHeight="1" x14ac:dyDescent="0.25">
      <c r="A11" s="15">
        <v>87</v>
      </c>
      <c r="B11" s="18" t="s">
        <v>111</v>
      </c>
      <c r="C11" s="15" t="s">
        <v>112</v>
      </c>
      <c r="D11" s="15">
        <v>80</v>
      </c>
      <c r="E11" s="18" t="s">
        <v>119</v>
      </c>
      <c r="F11" s="29">
        <v>1218000</v>
      </c>
      <c r="G11" s="29">
        <v>1218000</v>
      </c>
    </row>
    <row r="12" spans="1:7" ht="15" customHeight="1" x14ac:dyDescent="0.25">
      <c r="A12" s="15">
        <v>89</v>
      </c>
      <c r="B12" s="18" t="s">
        <v>113</v>
      </c>
      <c r="C12" s="15" t="s">
        <v>114</v>
      </c>
      <c r="D12" s="15">
        <v>90</v>
      </c>
      <c r="E12" s="18" t="s">
        <v>52</v>
      </c>
      <c r="F12" s="29">
        <v>202285.2</v>
      </c>
      <c r="G12" s="29">
        <v>202285.2</v>
      </c>
    </row>
    <row r="13" spans="1:7" ht="15" customHeight="1" x14ac:dyDescent="0.25">
      <c r="A13" s="15">
        <v>94</v>
      </c>
      <c r="B13" s="18" t="s">
        <v>115</v>
      </c>
      <c r="C13" s="15" t="s">
        <v>116</v>
      </c>
      <c r="D13" s="15">
        <v>80</v>
      </c>
      <c r="E13" s="18" t="s">
        <v>119</v>
      </c>
      <c r="F13" s="29">
        <v>1500000</v>
      </c>
      <c r="G13" s="29">
        <v>1500000</v>
      </c>
    </row>
    <row r="14" spans="1:7" ht="15" customHeight="1" x14ac:dyDescent="0.25">
      <c r="A14" s="15">
        <v>97</v>
      </c>
      <c r="B14" s="18" t="s">
        <v>125</v>
      </c>
      <c r="C14" s="15" t="s">
        <v>126</v>
      </c>
      <c r="D14" s="15">
        <v>90</v>
      </c>
      <c r="E14" s="18" t="s">
        <v>49</v>
      </c>
      <c r="F14" s="29">
        <v>20597</v>
      </c>
      <c r="G14" s="29">
        <v>0</v>
      </c>
    </row>
    <row r="15" spans="1:7" ht="15" customHeight="1" x14ac:dyDescent="0.25">
      <c r="A15" s="15">
        <v>99</v>
      </c>
      <c r="B15" s="18" t="s">
        <v>44</v>
      </c>
      <c r="C15" s="15" t="s">
        <v>45</v>
      </c>
      <c r="D15" s="15">
        <v>87</v>
      </c>
      <c r="E15" s="18" t="s">
        <v>49</v>
      </c>
      <c r="F15" s="29">
        <v>99866.32</v>
      </c>
      <c r="G15" s="29">
        <v>99866.32</v>
      </c>
    </row>
    <row r="16" spans="1:7" ht="15" customHeight="1" x14ac:dyDescent="0.25">
      <c r="A16" s="15">
        <v>136</v>
      </c>
      <c r="B16" s="18" t="s">
        <v>127</v>
      </c>
      <c r="C16" s="15" t="s">
        <v>128</v>
      </c>
      <c r="D16" s="15">
        <v>37</v>
      </c>
      <c r="E16" s="18" t="s">
        <v>49</v>
      </c>
      <c r="F16" s="29">
        <v>92400</v>
      </c>
      <c r="G16" s="29">
        <v>0</v>
      </c>
    </row>
    <row r="17" spans="1:7" x14ac:dyDescent="0.25">
      <c r="A17" s="15">
        <v>187</v>
      </c>
      <c r="B17" s="18" t="s">
        <v>117</v>
      </c>
      <c r="C17" s="15" t="s">
        <v>118</v>
      </c>
      <c r="D17" s="15">
        <v>70</v>
      </c>
      <c r="E17" s="18" t="s">
        <v>121</v>
      </c>
      <c r="F17" s="29">
        <v>41985400</v>
      </c>
      <c r="G17" s="29">
        <v>41985400</v>
      </c>
    </row>
    <row r="18" spans="1:7" x14ac:dyDescent="0.25">
      <c r="A18" s="25"/>
      <c r="B18" s="26"/>
      <c r="C18" s="27"/>
      <c r="D18" s="27"/>
      <c r="E18" s="26"/>
      <c r="F18" s="28"/>
      <c r="G18" s="28"/>
    </row>
    <row r="20" spans="1:7" x14ac:dyDescent="0.25">
      <c r="A20" s="7" t="s">
        <v>43</v>
      </c>
      <c r="B20" s="11"/>
      <c r="C20" s="1"/>
    </row>
    <row r="21" spans="1:7" x14ac:dyDescent="0.25">
      <c r="A21" s="7" t="s">
        <v>42</v>
      </c>
      <c r="B21" s="11"/>
      <c r="D21" s="6" t="s">
        <v>0</v>
      </c>
      <c r="F21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2023-12-05T06:06:11Z</dcterms:modified>
</cp:coreProperties>
</file>