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договорах'!$A$1:$F$39</definedName>
  </definedNames>
  <calcPr calcId="145621"/>
</workbook>
</file>

<file path=xl/calcChain.xml><?xml version="1.0" encoding="utf-8"?>
<calcChain xmlns="http://schemas.openxmlformats.org/spreadsheetml/2006/main">
  <c r="F23" i="3" l="1"/>
  <c r="E23" i="3"/>
  <c r="F35" i="3" l="1"/>
  <c r="F34" i="3"/>
  <c r="E32" i="3"/>
  <c r="E35" i="3"/>
  <c r="E34" i="3"/>
  <c r="E24" i="3" l="1"/>
  <c r="F24" i="3" l="1"/>
  <c r="F33" i="3" s="1"/>
  <c r="E33" i="3" l="1"/>
  <c r="F32" i="3"/>
  <c r="F30" i="3" s="1"/>
  <c r="E31" i="3" l="1"/>
  <c r="E30" i="3" s="1"/>
  <c r="F31" i="3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<sst xmlns="http://schemas.openxmlformats.org/spreadsheetml/2006/main" count="81" uniqueCount="71">
  <si>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</si>
  <si>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</si>
  <si>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</si>
  <si>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</si>
  <si>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</si>
  <si>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</si>
  <si>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</si>
  <si>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</si>
  <si>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</si>
  <si>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</si>
  <si>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</si>
  <si>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</si>
  <si>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</si>
  <si>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</si>
  <si>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</si>
  <si>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</si>
  <si>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</si>
  <si>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</si>
  <si>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</si>
  <si>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</si>
  <si>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</si>
  <si>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</si>
  <si>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</si>
  <si>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</si>
  <si>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</si>
  <si>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</si>
  <si>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</si>
  <si>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</si>
  <si>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</si>
  <si>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</si>
  <si>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</si>
  <si>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</si>
  <si>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</si>
  <si>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</si>
  <si>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</si>
  <si>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</si>
  <si>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</si>
  <si>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27.32</t>
  </si>
  <si>
    <t>Провода и кабели электронные и электрические прочие</t>
  </si>
  <si>
    <t>Трансформаторы электрические</t>
  </si>
  <si>
    <t>27.11.4</t>
  </si>
  <si>
    <t>26.20.16</t>
  </si>
  <si>
    <t>Устройства ввода или вывода, содержащие или не содержащие в одном корпусе запоминающие устройства</t>
  </si>
  <si>
    <t>26.51.6</t>
  </si>
  <si>
    <t>Инструменты и приборы прочие для измерения, контроля и испытаний</t>
  </si>
  <si>
    <t>27.12.31</t>
  </si>
  <si>
    <t>Панели и прочие комплекты электрической аппаратуры коммутации или защиты на напряжение не более 1 кВ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</si>
  <si>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январе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</si>
  <si>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ГСМ для автотранспорта Советского филиала АО «ЮРЭСК»</t>
  </si>
  <si>
    <t>Поставка материалов и оборудования для комплектования класса охраны труда в Березовском филиале АО «ЮРЭСК»</t>
  </si>
  <si>
    <t>Поставка материалов для строительства производственной базы участка электрических сетей в с. Болчары Кондинского района</t>
  </si>
  <si>
    <t>Услуги по страхованию электросетевого имущества АО «ЮРЭСК»</t>
  </si>
  <si>
    <t>Услуги по аренде трёх рабочих мест для трудоустройства инвалидов (в т.ч. специальное рабочее место) для нужд Советского филиала</t>
  </si>
  <si>
    <t>Услуги по оперативно-технологическому управлению, техническому обслуживанию и выполнение работ по текущему ремонту и аварийно-восстановительным работам электросетевых объектов 0,4-10 кВ Централизованной зоны электроснабжения в г. Ханты-Мансийске</t>
  </si>
  <si>
    <t>Услуги по сбору, транспортированию и размещению ТКО на объектах АО «ЮРЭСК»</t>
  </si>
  <si>
    <t>Аренда нежилого помещения по адресу: п. Малиновский, ул. Первомайская, 9А, (56,2 кв.м.) для нужд Советского филиала</t>
  </si>
  <si>
    <t>Поставка ГСМ для для автотранспорта Няганьского филиала АО «ЮРЭСК»</t>
  </si>
  <si>
    <t>Услуги по добровольному медицинскому страхованию работников АО «ЮРЭСК»</t>
  </si>
  <si>
    <t>58601045152220000010000</t>
  </si>
  <si>
    <t>58601045152220000020000</t>
  </si>
  <si>
    <t>58601045152220000030000</t>
  </si>
  <si>
    <t>58601045152220000040000</t>
  </si>
  <si>
    <t>58601045152220000050000</t>
  </si>
  <si>
    <t>58601045152220000060000</t>
  </si>
  <si>
    <t>58601045152220000070000</t>
  </si>
  <si>
    <t>58601045152220000080000</t>
  </si>
  <si>
    <t>58601045152220000090000</t>
  </si>
  <si>
    <t>58601045152220000120000</t>
  </si>
  <si>
    <t>58601045152210001340000</t>
  </si>
  <si>
    <t>Услуги по теплоснабжению в г.Белоярский для нужд Белоярского филиала АО «ЮРЭСК»</t>
  </si>
  <si>
    <t>58601045152220000110000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</si>
</sst>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zoomScale="80" zoomScaleNormal="80" workbookViewId="0">
      <selection sqref="A1:F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</cols>
  <sheetData>
    <row r="1" spans="1:6" ht="65.25" customHeight="1" x14ac:dyDescent="0.25">
      <c r="A1" s="46" t="s">
        <v>47</v>
      </c>
      <c r="B1" s="46"/>
      <c r="C1" s="46"/>
      <c r="D1" s="46"/>
      <c r="E1" s="46"/>
      <c r="F1" s="46"/>
    </row>
    <row r="3" spans="1:6" ht="33" customHeight="1" x14ac:dyDescent="0.25">
      <c r="A3" s="27" t="s">
        <v>3</v>
      </c>
      <c r="B3" s="27"/>
      <c r="C3" s="27"/>
      <c r="D3" s="27"/>
      <c r="E3" s="27"/>
      <c r="F3" s="27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7">
        <v>1</v>
      </c>
      <c r="B6" s="18" t="s">
        <v>48</v>
      </c>
      <c r="C6" s="19">
        <v>131</v>
      </c>
      <c r="D6" s="20" t="s">
        <v>58</v>
      </c>
      <c r="E6" s="25">
        <v>44571</v>
      </c>
      <c r="F6" s="21">
        <v>2423874.59</v>
      </c>
    </row>
    <row r="7" spans="1:6" ht="60" x14ac:dyDescent="0.25">
      <c r="A7" s="17">
        <v>2</v>
      </c>
      <c r="B7" s="18" t="s">
        <v>49</v>
      </c>
      <c r="C7" s="19">
        <v>131</v>
      </c>
      <c r="D7" s="20" t="s">
        <v>59</v>
      </c>
      <c r="E7" s="25">
        <v>44571</v>
      </c>
      <c r="F7" s="21">
        <v>1037791.86</v>
      </c>
    </row>
    <row r="8" spans="1:6" ht="60" x14ac:dyDescent="0.25">
      <c r="A8" s="17">
        <v>3</v>
      </c>
      <c r="B8" s="18" t="s">
        <v>50</v>
      </c>
      <c r="C8" s="19">
        <v>121</v>
      </c>
      <c r="D8" s="20" t="s">
        <v>60</v>
      </c>
      <c r="E8" s="25">
        <v>44571</v>
      </c>
      <c r="F8" s="21">
        <v>1231204.56</v>
      </c>
    </row>
    <row r="9" spans="1:6" ht="45" x14ac:dyDescent="0.25">
      <c r="A9" s="17">
        <v>4</v>
      </c>
      <c r="B9" s="18" t="s">
        <v>51</v>
      </c>
      <c r="C9" s="19">
        <v>121</v>
      </c>
      <c r="D9" s="20" t="s">
        <v>61</v>
      </c>
      <c r="E9" s="25">
        <v>44571</v>
      </c>
      <c r="F9" s="21">
        <v>13576787</v>
      </c>
    </row>
    <row r="10" spans="1:6" ht="60" x14ac:dyDescent="0.25">
      <c r="A10" s="17">
        <v>5</v>
      </c>
      <c r="B10" s="18" t="s">
        <v>52</v>
      </c>
      <c r="C10" s="19">
        <v>121</v>
      </c>
      <c r="D10" s="20" t="s">
        <v>62</v>
      </c>
      <c r="E10" s="25">
        <v>44571</v>
      </c>
      <c r="F10" s="21">
        <v>1192862.1000000001</v>
      </c>
    </row>
    <row r="11" spans="1:6" ht="150" x14ac:dyDescent="0.25">
      <c r="A11" s="17">
        <v>6</v>
      </c>
      <c r="B11" s="18" t="s">
        <v>53</v>
      </c>
      <c r="C11" s="19">
        <v>220</v>
      </c>
      <c r="D11" s="20" t="s">
        <v>63</v>
      </c>
      <c r="E11" s="25">
        <v>44579</v>
      </c>
      <c r="F11" s="21">
        <v>8886034.1999999993</v>
      </c>
    </row>
    <row r="12" spans="1:6" ht="45" x14ac:dyDescent="0.25">
      <c r="A12" s="17">
        <v>7</v>
      </c>
      <c r="B12" s="18" t="s">
        <v>54</v>
      </c>
      <c r="C12" s="19">
        <v>220</v>
      </c>
      <c r="D12" s="20" t="s">
        <v>64</v>
      </c>
      <c r="E12" s="25">
        <v>44581</v>
      </c>
      <c r="F12" s="21">
        <v>287081.42</v>
      </c>
    </row>
    <row r="13" spans="1:6" ht="60" x14ac:dyDescent="0.25">
      <c r="A13" s="17">
        <v>8</v>
      </c>
      <c r="B13" s="18" t="s">
        <v>55</v>
      </c>
      <c r="C13" s="19">
        <v>220</v>
      </c>
      <c r="D13" s="20" t="s">
        <v>65</v>
      </c>
      <c r="E13" s="25">
        <v>44592</v>
      </c>
      <c r="F13" s="21">
        <v>181526</v>
      </c>
    </row>
    <row r="14" spans="1:6" ht="30" x14ac:dyDescent="0.25">
      <c r="A14" s="17">
        <v>9</v>
      </c>
      <c r="B14" s="18" t="s">
        <v>56</v>
      </c>
      <c r="C14" s="19">
        <v>130</v>
      </c>
      <c r="D14" s="20" t="s">
        <v>66</v>
      </c>
      <c r="E14" s="25">
        <v>44592</v>
      </c>
      <c r="F14" s="21">
        <v>3043332.04</v>
      </c>
    </row>
    <row r="15" spans="1:6" ht="45" x14ac:dyDescent="0.25">
      <c r="A15" s="17">
        <v>10</v>
      </c>
      <c r="B15" s="18" t="s">
        <v>57</v>
      </c>
      <c r="C15" s="19">
        <v>121</v>
      </c>
      <c r="D15" s="20" t="s">
        <v>67</v>
      </c>
      <c r="E15" s="25">
        <v>44592</v>
      </c>
      <c r="F15" s="21">
        <v>1750000</v>
      </c>
    </row>
    <row r="16" spans="1:6" ht="45" x14ac:dyDescent="0.25">
      <c r="A16" s="17">
        <v>11</v>
      </c>
      <c r="B16" s="18" t="s">
        <v>69</v>
      </c>
      <c r="C16" s="19">
        <v>220</v>
      </c>
      <c r="D16" s="20" t="s">
        <v>70</v>
      </c>
      <c r="E16" s="25">
        <v>44592</v>
      </c>
      <c r="F16" s="21">
        <v>117680.33</v>
      </c>
    </row>
    <row r="18" spans="1:6" ht="30.75" customHeight="1" x14ac:dyDescent="0.25">
      <c r="A18" s="27" t="s">
        <v>9</v>
      </c>
      <c r="B18" s="27"/>
      <c r="C18" s="27"/>
      <c r="D18" s="27"/>
      <c r="E18" s="27"/>
      <c r="F18" s="27"/>
    </row>
    <row r="20" spans="1:6" ht="90" x14ac:dyDescent="0.25">
      <c r="A20" s="2" t="s">
        <v>5</v>
      </c>
      <c r="B20" s="28" t="s">
        <v>10</v>
      </c>
      <c r="C20" s="28"/>
      <c r="D20" s="28"/>
      <c r="E20" s="2" t="s">
        <v>11</v>
      </c>
      <c r="F20" s="2" t="s">
        <v>19</v>
      </c>
    </row>
    <row r="21" spans="1:6" ht="30" customHeight="1" x14ac:dyDescent="0.25">
      <c r="A21" s="2">
        <v>12</v>
      </c>
      <c r="B21" s="30" t="s">
        <v>18</v>
      </c>
      <c r="C21" s="30"/>
      <c r="D21" s="30"/>
      <c r="E21" s="5">
        <v>0</v>
      </c>
      <c r="F21" s="4">
        <v>0</v>
      </c>
    </row>
    <row r="22" spans="1:6" ht="45" customHeight="1" x14ac:dyDescent="0.25">
      <c r="A22" s="2">
        <v>13</v>
      </c>
      <c r="B22" s="30" t="s">
        <v>20</v>
      </c>
      <c r="C22" s="30"/>
      <c r="D22" s="30"/>
      <c r="E22" s="15">
        <v>1</v>
      </c>
      <c r="F22" s="16">
        <v>176448684.41999999</v>
      </c>
    </row>
    <row r="23" spans="1:6" ht="30" hidden="1" customHeight="1" outlineLevel="1" x14ac:dyDescent="0.25">
      <c r="A23" s="9" t="s">
        <v>34</v>
      </c>
      <c r="B23" s="44" t="s">
        <v>35</v>
      </c>
      <c r="C23" s="44"/>
      <c r="D23" s="44"/>
      <c r="E23" s="15">
        <f>COUNTIF(C6:C16,220)</f>
        <v>4</v>
      </c>
      <c r="F23" s="16">
        <f>SUMIF(C6:C16,220,F6:F16)</f>
        <v>9472321.9499999993</v>
      </c>
    </row>
    <row r="24" spans="1:6" ht="30" hidden="1" customHeight="1" outlineLevel="1" x14ac:dyDescent="0.25">
      <c r="A24" s="13" t="s">
        <v>36</v>
      </c>
      <c r="B24" s="43" t="s">
        <v>20</v>
      </c>
      <c r="C24" s="43"/>
      <c r="D24" s="43"/>
      <c r="E24" s="15">
        <f>E22+E23</f>
        <v>5</v>
      </c>
      <c r="F24" s="16">
        <f>F23+F22</f>
        <v>185921006.36999997</v>
      </c>
    </row>
    <row r="25" spans="1:6" ht="30" customHeight="1" collapsed="1" x14ac:dyDescent="0.25">
      <c r="A25" s="2">
        <v>14</v>
      </c>
      <c r="B25" s="30" t="s">
        <v>21</v>
      </c>
      <c r="C25" s="30"/>
      <c r="D25" s="30"/>
      <c r="E25" s="15">
        <v>12</v>
      </c>
      <c r="F25" s="16">
        <v>859365.43</v>
      </c>
    </row>
    <row r="27" spans="1:6" x14ac:dyDescent="0.25">
      <c r="A27" s="27" t="s">
        <v>33</v>
      </c>
      <c r="B27" s="27"/>
      <c r="C27" s="27"/>
      <c r="D27" s="27"/>
      <c r="E27" s="27"/>
      <c r="F27" s="27"/>
    </row>
    <row r="29" spans="1:6" ht="60" x14ac:dyDescent="0.25">
      <c r="A29" s="37" t="s">
        <v>12</v>
      </c>
      <c r="B29" s="38"/>
      <c r="C29" s="38"/>
      <c r="D29" s="39"/>
      <c r="E29" s="2" t="s">
        <v>12</v>
      </c>
      <c r="F29" s="2" t="s">
        <v>22</v>
      </c>
    </row>
    <row r="30" spans="1:6" x14ac:dyDescent="0.25">
      <c r="A30" s="40" t="s">
        <v>23</v>
      </c>
      <c r="B30" s="41"/>
      <c r="C30" s="41"/>
      <c r="D30" s="42"/>
      <c r="E30" s="22">
        <f>SUM(E31:E34)</f>
        <v>24</v>
      </c>
      <c r="F30" s="23">
        <f>SUM(F31:F34)</f>
        <v>211036223.94999999</v>
      </c>
    </row>
    <row r="31" spans="1:6" ht="30" customHeight="1" x14ac:dyDescent="0.25">
      <c r="A31" s="31" t="s">
        <v>13</v>
      </c>
      <c r="B31" s="32"/>
      <c r="C31" s="32"/>
      <c r="D31" s="33"/>
      <c r="E31" s="15">
        <f>E21</f>
        <v>0</v>
      </c>
      <c r="F31" s="16">
        <f>F21</f>
        <v>0</v>
      </c>
    </row>
    <row r="32" spans="1:6" ht="30" customHeight="1" x14ac:dyDescent="0.25">
      <c r="A32" s="31" t="s">
        <v>14</v>
      </c>
      <c r="B32" s="32"/>
      <c r="C32" s="32"/>
      <c r="D32" s="33"/>
      <c r="E32" s="15">
        <f>E25</f>
        <v>12</v>
      </c>
      <c r="F32" s="16">
        <f>F25</f>
        <v>859365.43</v>
      </c>
    </row>
    <row r="33" spans="1:6" ht="30" customHeight="1" x14ac:dyDescent="0.25">
      <c r="A33" s="31" t="s">
        <v>15</v>
      </c>
      <c r="B33" s="32"/>
      <c r="C33" s="32"/>
      <c r="D33" s="33"/>
      <c r="E33" s="15">
        <f>E24</f>
        <v>5</v>
      </c>
      <c r="F33" s="16">
        <f>F24</f>
        <v>185921006.36999997</v>
      </c>
    </row>
    <row r="34" spans="1:6" ht="45" customHeight="1" x14ac:dyDescent="0.25">
      <c r="A34" s="31" t="s">
        <v>24</v>
      </c>
      <c r="B34" s="32"/>
      <c r="C34" s="32"/>
      <c r="D34" s="33"/>
      <c r="E34" s="15">
        <f>COUNTIF(C6:C15,120)+COUNTIF(C6:C15,130)+COUNTIF(C6:C15,131)+COUNTIF(C6:C15,121)</f>
        <v>7</v>
      </c>
      <c r="F34" s="16">
        <f>SUMIF(C6:C15,120,F6:F15)+SUMIF(C6:C15,130,F6:F15)+SUMIF(C6:C15,131,F6:F15)+SUMIF(C6:C15,121,F6:F15)</f>
        <v>24255852.149999999</v>
      </c>
    </row>
    <row r="35" spans="1:6" ht="30" customHeight="1" x14ac:dyDescent="0.25">
      <c r="A35" s="34" t="s">
        <v>16</v>
      </c>
      <c r="B35" s="35"/>
      <c r="C35" s="35"/>
      <c r="D35" s="36"/>
      <c r="E35" s="15">
        <f>COUNTIF(C6:C15,131)+COUNTIF(C6:C15,121)</f>
        <v>6</v>
      </c>
      <c r="F35" s="16">
        <f>SUMIF(C6:C15,131,F6:F15)+SUMIF(C6:C15,121,F6:F15)</f>
        <v>21212520.109999999</v>
      </c>
    </row>
    <row r="38" spans="1:6" x14ac:dyDescent="0.25">
      <c r="A38" s="29" t="s">
        <v>1</v>
      </c>
      <c r="B38" s="29"/>
      <c r="C38" s="1"/>
    </row>
    <row r="39" spans="1:6" x14ac:dyDescent="0.25">
      <c r="A39" s="29" t="s">
        <v>2</v>
      </c>
      <c r="B39" s="29"/>
      <c r="C39" s="6" t="s">
        <v>0</v>
      </c>
    </row>
  </sheetData>
  <mergeCells count="19">
    <mergeCell ref="A38:B38"/>
    <mergeCell ref="A39:B39"/>
    <mergeCell ref="B21:D21"/>
    <mergeCell ref="B22:D22"/>
    <mergeCell ref="B25:D25"/>
    <mergeCell ref="A34:D34"/>
    <mergeCell ref="A35:D35"/>
    <mergeCell ref="A29:D29"/>
    <mergeCell ref="A30:D30"/>
    <mergeCell ref="A31:D31"/>
    <mergeCell ref="A32:D32"/>
    <mergeCell ref="B24:D24"/>
    <mergeCell ref="B23:D23"/>
    <mergeCell ref="A33:D33"/>
    <mergeCell ref="A1:F1"/>
    <mergeCell ref="A27:F27"/>
    <mergeCell ref="A3:F3"/>
    <mergeCell ref="A18:F18"/>
    <mergeCell ref="B20:D2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5" sqref="H15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45" t="s">
        <v>25</v>
      </c>
      <c r="B1" s="45"/>
      <c r="C1" s="45"/>
      <c r="D1" s="45"/>
      <c r="E1" s="45"/>
      <c r="F1" s="45"/>
      <c r="G1" s="45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5" customHeight="1" x14ac:dyDescent="0.25">
      <c r="A3" s="14">
        <v>38</v>
      </c>
      <c r="B3" s="8" t="s">
        <v>41</v>
      </c>
      <c r="C3" s="26" t="s">
        <v>42</v>
      </c>
      <c r="D3" s="26">
        <v>3</v>
      </c>
      <c r="E3" s="8" t="s">
        <v>68</v>
      </c>
      <c r="F3" s="12">
        <v>1730906.58</v>
      </c>
      <c r="G3" s="12">
        <v>1730906.58</v>
      </c>
    </row>
    <row r="4" spans="1:7" ht="15" customHeight="1" x14ac:dyDescent="0.25">
      <c r="A4" s="14">
        <v>65</v>
      </c>
      <c r="B4" s="8" t="s">
        <v>43</v>
      </c>
      <c r="C4" s="26" t="s">
        <v>44</v>
      </c>
      <c r="D4" s="26">
        <v>90</v>
      </c>
      <c r="E4" s="8" t="s">
        <v>68</v>
      </c>
      <c r="F4" s="12">
        <v>15540207.6</v>
      </c>
      <c r="G4" s="12">
        <v>15540207.6</v>
      </c>
    </row>
    <row r="5" spans="1:7" x14ac:dyDescent="0.25">
      <c r="A5" s="14">
        <v>81</v>
      </c>
      <c r="B5" s="8" t="s">
        <v>40</v>
      </c>
      <c r="C5" s="26" t="s">
        <v>39</v>
      </c>
      <c r="D5" s="26">
        <v>70</v>
      </c>
      <c r="E5" s="8" t="s">
        <v>68</v>
      </c>
      <c r="F5" s="12">
        <v>858132</v>
      </c>
      <c r="G5" s="12">
        <v>858132</v>
      </c>
    </row>
    <row r="6" spans="1:7" ht="15" customHeight="1" x14ac:dyDescent="0.25">
      <c r="A6" s="14">
        <v>87</v>
      </c>
      <c r="B6" s="8" t="s">
        <v>45</v>
      </c>
      <c r="C6" s="26" t="s">
        <v>46</v>
      </c>
      <c r="D6" s="26">
        <v>70</v>
      </c>
      <c r="E6" s="8" t="s">
        <v>68</v>
      </c>
      <c r="F6" s="12">
        <v>649728</v>
      </c>
      <c r="G6" s="12">
        <v>649728</v>
      </c>
    </row>
    <row r="7" spans="1:7" ht="15" customHeight="1" x14ac:dyDescent="0.25">
      <c r="A7" s="24">
        <v>94</v>
      </c>
      <c r="B7" s="8" t="s">
        <v>37</v>
      </c>
      <c r="C7" s="26" t="s">
        <v>38</v>
      </c>
      <c r="D7" s="26">
        <v>70</v>
      </c>
      <c r="E7" s="8" t="s">
        <v>68</v>
      </c>
      <c r="F7" s="12">
        <v>1242750</v>
      </c>
      <c r="G7" s="12">
        <v>1242750</v>
      </c>
    </row>
    <row r="9" spans="1:7" x14ac:dyDescent="0.25">
      <c r="A9" s="7" t="s">
        <v>1</v>
      </c>
      <c r="B9" s="11"/>
      <c r="C9" s="1"/>
    </row>
    <row r="10" spans="1:7" x14ac:dyDescent="0.25">
      <c r="A10" s="7" t="s">
        <v>2</v>
      </c>
      <c r="B10" s="11"/>
      <c r="D10" s="6" t="s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2022-02-01T10:48:12Z</dcterms:modified>
</cp:coreProperties>
</file>