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65" windowWidth="14805" windowHeight="6450"/>
  </bookViews>
  <sheets>
    <sheet name="Сведения о договорах" sheetId="3" r:id="rId1"/>
    <sheet name="Сведения о товарах РФ" sheetId="4" r:id="rId2"/>
  </sheets>
  <definedNames>
    <definedName name="_xlnm.Print_Area" localSheetId="0">'Сведения о договорах'!$A$1:$F$68</definedName>
    <definedName name="_xlnm.Print_Area" localSheetId="1">'Сведения о товарах РФ'!$A$1:$G$14</definedName>
  </definedNames>
  <calcPr calcId="145621"/>
</workbook>
</file>

<file path=xl/calcChain.xml><?xml version="1.0" encoding="utf-8"?>
<calcChain xmlns="http://schemas.openxmlformats.org/spreadsheetml/2006/main">
  <c r="E57" i="3" l="1"/>
  <c r="F57" i="3" l="1"/>
  <c r="E45" i="3" l="1"/>
  <c r="F45" i="3" l="1"/>
  <c r="F46" i="3" s="1"/>
  <c r="E46" i="3" l="1"/>
  <c r="E58" i="3" s="1"/>
  <c r="E63" i="3"/>
  <c r="F63" i="3" l="1"/>
  <c r="F61" i="3" l="1"/>
  <c r="F62" i="3"/>
  <c r="F60" i="3"/>
  <c r="E61" i="3"/>
  <c r="E62" i="3"/>
  <c r="E60" i="3"/>
  <c r="F59" i="3" l="1"/>
  <c r="E59" i="3"/>
  <c r="F64" i="3" l="1"/>
  <c r="E64" i="3"/>
  <c r="F58" i="3" l="1"/>
  <c r="E56" i="3" l="1"/>
  <c r="E55" i="3" s="1"/>
  <c r="F56" i="3"/>
  <c r="F55" i="3" s="1"/>
</calcChain>
</file>

<file path=xl/comments1.xml><?xml version="1.0" encoding="utf-8"?>
<comments xmlns="http://schemas.openxmlformats.org/spreadsheetml/2006/main">
  <authors>
    <author>Автор</author>
  </authors>
  <commentList>
    <comment ref="B4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взаимозависимые
</t>
        </r>
      </text>
    </comment>
  </commentList>
</comments>
</file>

<file path=xl/sharedStrings.xml><?xml version="1.0" encoding="utf-8"?>
<sst xmlns="http://schemas.openxmlformats.org/spreadsheetml/2006/main" count="141" uniqueCount="130">
  <si>
    <t>Н.А.Макогон</t>
  </si>
  <si>
    <t>Информация о количестве и об общей стоимости договоров, заключенных по результатам закупок, сведения о которых размещены в единой информационной системе</t>
  </si>
  <si>
    <t>Предмет договора</t>
  </si>
  <si>
    <t>№</t>
  </si>
  <si>
    <t>Код случая заключения договора по результатам</t>
  </si>
  <si>
    <t>Уникальный номер реестровой записи из реестра договоров, заключенных заказчиками</t>
  </si>
  <si>
    <t>Дата заключения договора</t>
  </si>
  <si>
    <t>Информация о количестве и об общей стоимости договоров, заключенных по результатам закупок, сведения о которых не размещены в единой информационной системе</t>
  </si>
  <si>
    <t>Предмет договора договоров, заключенных по результатам закупок</t>
  </si>
  <si>
    <r>
      <t>Общее количество заключенных договоров</t>
    </r>
    <r>
      <rPr>
        <b/>
        <sz val="11"/>
        <color rgb="FFFF0000"/>
        <rFont val="Arial"/>
        <family val="2"/>
        <charset val="204"/>
      </rPr>
      <t>*</t>
    </r>
  </si>
  <si>
    <t>Общее количество заключенных договоров</t>
  </si>
  <si>
    <t>по результатам закупок, сведения о которых не подлежат размещению в единой информационной системе в соответствии с частью 15 статьи 4 Федерального закона»</t>
  </si>
  <si>
    <t>по результатам закупок, указанных в пунктах 1 - 3 части 15 статьи 4 Федерального закона, в случае принятия заказчиком решения о неразмещении сведений о таких закупках в единой информационной системе</t>
  </si>
  <si>
    <t>по результатам закупок у единственного поставщика (подрядчика, исполнителя), предусмотренных статьей 3.6 Федерального закона»</t>
  </si>
  <si>
    <t>по результатам конкурентных закупок, признанных несостоявшимися (в связи с тем, что на участие в закупке подана только одна заявка и с участником, подавшим такую заявку заключен договор, а также в связи с чем, что по результатам проведения закупки отклонены все заявки, кроме заявки, поданной участником закупки, с которым заключен договор)</t>
  </si>
  <si>
    <t>Цена договора или максимальное значение цены договора (рублей)</t>
  </si>
  <si>
    <t xml:space="preserve">сведения о которых не подлежат размещению в единой информационной системе в соответствии с частью 15 статьи 4 Федерального закона  </t>
  </si>
  <si>
    <t>Цена договора или максимальное значение
цены договора (рублей)*</t>
  </si>
  <si>
    <t xml:space="preserve">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единой информационной системе сфере закупок </t>
  </si>
  <si>
    <t xml:space="preserve">указанных в пунктах 1 - 3 части 15 статьи 4 Федерального закона в случае принятия заказчиком решения о неразмещении сведений о таких закупках в единой информационной системе </t>
  </si>
  <si>
    <t>Цена заключенных договоров (рублей)</t>
  </si>
  <si>
    <t>Всего договоров, заключенных заказчиком по результатам закупки товаров, работ, услуг,
в том числе:</t>
  </si>
  <si>
    <r>
      <t xml:space="preserve">размещенных в реестре договоров по результатам закупок, сведения о которых размещены в единой информационной системе,
</t>
    </r>
    <r>
      <rPr>
        <b/>
        <sz val="11"/>
        <color theme="1"/>
        <rFont val="Calibri"/>
        <family val="2"/>
        <charset val="204"/>
        <scheme val="minor"/>
      </rPr>
      <t>в том числе:</t>
    </r>
  </si>
  <si>
    <t>Сведения о закупках товара российского происхождения, в том числе товаров, поставляемых при выполнении закупаемых работ, оказании закупаемых услуг</t>
  </si>
  <si>
    <t>Код товара по ОКПД2</t>
  </si>
  <si>
    <t>Наименование товара</t>
  </si>
  <si>
    <t>Информация о договорах на поставку товаров, в том числе поставленных при выполнении закупаемых работ, оказании закупаемых услуг</t>
  </si>
  <si>
    <t>№ 
п.п.</t>
  </si>
  <si>
    <t>Стоимостной объем товаров, в том числе товаров, поставленных при выполнении закупаемых работ, оказании закупаемых услуг 
(рублей)</t>
  </si>
  <si>
    <t>Стоимостной объем товаров российского происхождения, в том числе товаров, поставленных при выполнении закупаемых работ, оказании закупаемых услуг
(рублей)</t>
  </si>
  <si>
    <t>Размер минимальной доли закупок товаров российского происхождения
(процентов)</t>
  </si>
  <si>
    <t>Информация об общем количествезаключенных договоров, заключенных заказчиком по результатам закупки товаров, работ, услуг</t>
  </si>
  <si>
    <t>3.1.</t>
  </si>
  <si>
    <t>у единственного поставщика (подрядчика, исполнителя) по плану закупки</t>
  </si>
  <si>
    <t>3.2.</t>
  </si>
  <si>
    <t>определенных Правительством Российской Федерации в соответствии с частью 16 статьи 4 Федерального закона, участниками которых являются любые лица, указанные в части 5 статьи 3 Федерального закона, в том числе субъекты малого и среднего предпринимательства (подпункт «а» пункта 4 Положения, утвержденного постановлением Правительства Российской Федерации от 11 декабря 2014 года № 1352)</t>
  </si>
  <si>
    <t>определенных Правительством Российской Федерации в соответствии с частью 16 статьи 4 Федерального закона, участниками которых являются только субъекты малого и среднего предпринимательства (подпункт «б» пункта 4 Положения, утвержденного постановлением Правительства Российской Федерации от 11 декабря 2014 года № 1352)</t>
  </si>
  <si>
    <t>определенных Правительством Российской Федерации в соответствии с частью 16 статьи 4 Федерального закона, в отношении участников которых заказчиком устанавливается требование о привлечении к исполнению договора субподрядчиков (соисполнителей) из числа субъектов малого и среднего предпринимательства (подпункт «в» пункта 4 Положения, утвержденного постановлением Правительства Российской Федерации от 11 декабря 2014 года № 1352)</t>
  </si>
  <si>
    <r>
      <t xml:space="preserve">по результатам закупок, определенных Правительством Российской Федерации в соответствии с частью 16 статьи 4 Федерального закона, у субъектов малого и среднего предпринимательства путем проведения предусмотренных положением о закупке, утвержденным заказчиком в соответствии с Федеральным законом, торгов, иных способов закупки
</t>
    </r>
    <r>
      <rPr>
        <b/>
        <sz val="11"/>
        <color theme="1"/>
        <rFont val="Calibri"/>
        <family val="2"/>
        <charset val="204"/>
        <scheme val="minor"/>
      </rPr>
      <t>в том числе:</t>
    </r>
  </si>
  <si>
    <t>по результатам закупок, определенных Правительством Российской Федерации в соответствии с частью 16 статьи 4 Федерального закона, участниками которых являются любые лица, указанные в части 5 статьи 3 Федерального закона, в том числе субъекты малого и среднего предпринимательства (подпункт «а» пункта 4 Положения, утвержденного постановлением Правительства Российской Федерации от 11 декабря 2014 года № 1352)</t>
  </si>
  <si>
    <t>по результатам закупок, определенных Правительством Российской Федерации в соответствии с частью 16 статьи 4 Федерального закона, участниками которых являются только субъекты малого и среднего предпринимательства (подпункт «б» пункта 4 Положения, утвержденного постановлением Правительства Российской Федерации от 11 декабря 2014 года № 1352)</t>
  </si>
  <si>
    <t>по результатам закупок, определенных Правительством Российской Федерации в соответствии с частью 16 статьи 4 Федерального закона, в отношении участников которых заказчиком устанавливается требование о привлечении к исполнению договора субподрядчиков (соисполнителей) из числа субъектов малого и среднего предпринимательства (подпункт «в» пункта 4 Положения, утвержденного постановлением Правительства Российской Федерации от 11 декабря 2014 года № 1352)</t>
  </si>
  <si>
    <t>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</t>
  </si>
  <si>
    <t>управления по закупкам</t>
  </si>
  <si>
    <t>Ведущий специалист отдела конкурсных торгов</t>
  </si>
  <si>
    <t>26.51.4</t>
  </si>
  <si>
    <t>Приборы для измерения электрических величин или ионизирующих излучений</t>
  </si>
  <si>
    <r>
      <t xml:space="preserve">СВЕДЕНИЯ
о договорах, заключенных </t>
    </r>
    <r>
      <rPr>
        <b/>
        <u/>
        <sz val="14"/>
        <color theme="1"/>
        <rFont val="Calibri"/>
        <family val="2"/>
        <charset val="204"/>
        <scheme val="minor"/>
      </rPr>
      <t>в июне 2023 г.</t>
    </r>
    <r>
      <rPr>
        <b/>
        <sz val="14"/>
        <color theme="1"/>
        <rFont val="Calibri"/>
        <family val="2"/>
        <charset val="204"/>
        <scheme val="minor"/>
      </rPr>
      <t xml:space="preserve"> по результатам закупок товаров, работ, услуг 
</t>
    </r>
    <r>
      <rPr>
        <b/>
        <u/>
        <sz val="14"/>
        <color theme="1"/>
        <rFont val="Calibri"/>
        <family val="2"/>
        <charset val="204"/>
        <scheme val="minor"/>
      </rPr>
      <t xml:space="preserve">АКЦИОНЕРНОЕ ОБЩЕСТВО "ЮГОРСКАЯ РЕГИОНАЛЬНАЯ ЭЛЕКТРОСЕТЕВАЯ КОМПАНИЯ" </t>
    </r>
  </si>
  <si>
    <t>Оказание услуг по информационной безопасности</t>
  </si>
  <si>
    <t>Оказание услуг водного транспорта для нужд филиала</t>
  </si>
  <si>
    <t>Оказание услуг по страхованию работников от несчастных случаев</t>
  </si>
  <si>
    <t>Приобретение доступа к програмному сервису СПАРК для нужд АО «ЮРЭСК»</t>
  </si>
  <si>
    <t>Изготовление технических планов на объекты недвижимости, расположенные в ХМАО-Югра (3 лота)</t>
  </si>
  <si>
    <t>на выполнение работ по капитальному ремонту кровельной части складского помещения г. Югорск.</t>
  </si>
  <si>
    <t>Поставка материалов для СРЗА</t>
  </si>
  <si>
    <t>Поставка элементов питания</t>
  </si>
  <si>
    <t>Оказание услуг по страхованию гражданской ответственности владельцев автотранспортных средств (ОСАГО) АО «ЮРЭСК».</t>
  </si>
  <si>
    <t>Поставка электротоваров</t>
  </si>
  <si>
    <t>Поставка расходных материалов, запасных частей для ремонта инструментов, инвентаря</t>
  </si>
  <si>
    <t>Выполнение комплекса работ на Объекте: сети, сооружения и оборудования, водоснабжения, обеспечивающего эксплуатацию объектов недвижимого имущества, расположенного по адресу: ул. Лебедева от водопровода Д1000мм до д.71 Зеленый микрорайон</t>
  </si>
  <si>
    <t>Выполнение комплекса работ на Объекте: сети, сооружения и оборудования водоснабжения, обеспечивающего эксплуатацию объектов недвижимого имущества расположенного по адресу: от д. 71 Зеленый микрорайон до ул. Городецкая</t>
  </si>
  <si>
    <t>Поставка резисторов РЗ-2000</t>
  </si>
  <si>
    <t>Оказание услуг по расчистке в пределах охранной зоны ВЛ 35 - 110 кВ от древесно-кустарниковой растительности с утилизацией порубочных остатков</t>
  </si>
  <si>
    <t>Поставка комплектующих для Энергомонитора 3.3Т</t>
  </si>
  <si>
    <t>Поставка выключателя ВГТ -110</t>
  </si>
  <si>
    <t>Поставка комплектной трансформаторной подстанции</t>
  </si>
  <si>
    <t>Оказание услуг по уборке в административном здании АО «ЮРЭСК» в г. Сургут</t>
  </si>
  <si>
    <t>Приобретение программного обеспечения для нужд предприятия</t>
  </si>
  <si>
    <t>Поставка осветительных приборов</t>
  </si>
  <si>
    <t>Проектно-изыскательские работы в рамках выполнение комплекса работ на Объекте: сети, сооружения и оборудования водоснабжения, обеспечивающего эксплуатацию объектов недвижимого имущества</t>
  </si>
  <si>
    <t>Проектно-изыскательские работы в рамках выполнение комплекса работ на Объекте: сети, сооружения и оборудования водоотведения, обеспечивающего эксплуатацию объектов недвижимого имущества</t>
  </si>
  <si>
    <t>Поставка материалов АИИС КУЭ (для замены ПУ потребителя)</t>
  </si>
  <si>
    <t>Оказание услуг по проведению предрейсовых и послерейсовых медицинских осмотров водителей Няганьского филиала АО «ЮРЭСК»</t>
  </si>
  <si>
    <t>Поставка снегоболотохода «Хищник-3930» (6х6)для нужд АО "ЮРЭСК"</t>
  </si>
  <si>
    <t>Поставка электро-бензо инструмента</t>
  </si>
  <si>
    <t>Оказание услуг по уборке в административных зданиях АО «ЮРЭСК» в г. Ханты-Мансийске</t>
  </si>
  <si>
    <t>Поставка снегоходов Стелс Витязь 800 для нужд АО "ЮРЭСК"</t>
  </si>
  <si>
    <t>Оказание транспортных услуг для нужд Кондинского филиала АО «ЮРЭСК»</t>
  </si>
  <si>
    <t>Поставка аккумуляторных батарей</t>
  </si>
  <si>
    <t>58601045152230000810000</t>
  </si>
  <si>
    <t>58601045152230000820000</t>
  </si>
  <si>
    <t>58601045152230000830000</t>
  </si>
  <si>
    <t>58601045152230000840000</t>
  </si>
  <si>
    <t>58601045152230000850000</t>
  </si>
  <si>
    <t>58601045152230000860000</t>
  </si>
  <si>
    <t>58601045152230000870000</t>
  </si>
  <si>
    <t>58601045152230000880000</t>
  </si>
  <si>
    <t>58601045152230000890000</t>
  </si>
  <si>
    <t>58601045152230000900000</t>
  </si>
  <si>
    <t>58601045152230000910000</t>
  </si>
  <si>
    <t>58601045152230000920000</t>
  </si>
  <si>
    <t>58601045152230000930000</t>
  </si>
  <si>
    <t>58601045152230000940000</t>
  </si>
  <si>
    <t>58601045152230000950000</t>
  </si>
  <si>
    <t>58601045152230000970000</t>
  </si>
  <si>
    <t>58601045152230000980000</t>
  </si>
  <si>
    <t>58601045152230000990000</t>
  </si>
  <si>
    <t>58601045152230001000000</t>
  </si>
  <si>
    <t>58601045152230001010000</t>
  </si>
  <si>
    <t>58601045152230001020000</t>
  </si>
  <si>
    <t>58601045152230001030000</t>
  </si>
  <si>
    <t>58601045152230001040000</t>
  </si>
  <si>
    <t>58601045152230001050000</t>
  </si>
  <si>
    <t>58601045152230001060000</t>
  </si>
  <si>
    <t>58601045152230000960000</t>
  </si>
  <si>
    <t>58601045152230001100000</t>
  </si>
  <si>
    <t>58601045152230001070000</t>
  </si>
  <si>
    <t>58601045152230001080000</t>
  </si>
  <si>
    <t>58601045152230001090000</t>
  </si>
  <si>
    <t>58601045152230001110000</t>
  </si>
  <si>
    <t>58601045152230001120000</t>
  </si>
  <si>
    <t>58601045152230001130000</t>
  </si>
  <si>
    <t>25.73.30</t>
  </si>
  <si>
    <t>Инструмент ручной прочий</t>
  </si>
  <si>
    <t>26.51.5</t>
  </si>
  <si>
    <t>Приборы для контроля прочих физических величин</t>
  </si>
  <si>
    <t>26.51.6</t>
  </si>
  <si>
    <t>Инструменты и приборы прочие для измерения, контроля и испытаний</t>
  </si>
  <si>
    <t>27.90</t>
  </si>
  <si>
    <t>Оборудование электрическое прочее</t>
  </si>
  <si>
    <t>Мебель металлическая для офисов</t>
  </si>
  <si>
    <t>Мебель деревянная для офисов</t>
  </si>
  <si>
    <t>31.01.11</t>
  </si>
  <si>
    <t>31.01.12</t>
  </si>
  <si>
    <t>58601045152230000500000</t>
  </si>
  <si>
    <t>58601045152230000530000</t>
  </si>
  <si>
    <t>58601045152230000460000</t>
  </si>
  <si>
    <t>58601045152230000590000</t>
  </si>
  <si>
    <t>26.20.11</t>
  </si>
  <si>
    <t>Компьютеры портативные массой не более 10 кг, такие как ноутбуки, планшетные компьютеры, карманные компьютеры, в том числе совмещающие функции мобильн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</si>
</sst>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b/>
      <sz val="11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808080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1" fillId="0" borderId="0" xfId="1" applyProtection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0" xfId="1" applyFont="1" applyAlignment="1" applyProtection="1">
      <alignment horizontal="right"/>
    </xf>
    <xf numFmtId="0" fontId="3" fillId="0" borderId="0" xfId="1" applyFont="1" applyAlignment="1" applyProtection="1"/>
    <xf numFmtId="49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9" fontId="0" fillId="0" borderId="0" xfId="0" applyNumberFormat="1"/>
    <xf numFmtId="49" fontId="3" fillId="0" borderId="0" xfId="1" applyNumberFormat="1" applyFont="1" applyAlignment="1" applyProtection="1"/>
    <xf numFmtId="0" fontId="0" fillId="4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4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14" fontId="0" fillId="0" borderId="1" xfId="0" applyNumberFormat="1" applyFill="1" applyBorder="1" applyAlignment="1">
      <alignment horizontal="center" vertical="center" wrapText="1"/>
    </xf>
    <xf numFmtId="4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" fontId="0" fillId="0" borderId="0" xfId="0" applyNumberFormat="1" applyBorder="1" applyAlignment="1">
      <alignment horizontal="right" vertical="center" wrapText="1"/>
    </xf>
    <xf numFmtId="4" fontId="0" fillId="0" borderId="1" xfId="0" applyNumberFormat="1" applyFill="1" applyBorder="1" applyAlignment="1">
      <alignment horizontal="right" vertical="center" wrapText="1"/>
    </xf>
    <xf numFmtId="0" fontId="0" fillId="4" borderId="1" xfId="0" applyFill="1" applyBorder="1" applyAlignment="1">
      <alignment vertical="center"/>
    </xf>
    <xf numFmtId="4" fontId="0" fillId="4" borderId="1" xfId="0" applyNumberForma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3" fillId="0" borderId="0" xfId="1" applyFont="1" applyAlignment="1" applyProtection="1">
      <alignment horizontal="left"/>
    </xf>
    <xf numFmtId="0" fontId="0" fillId="0" borderId="2" xfId="0" applyBorder="1" applyAlignment="1">
      <alignment horizontal="left" vertical="center" wrapText="1" indent="4"/>
    </xf>
    <xf numFmtId="0" fontId="0" fillId="0" borderId="3" xfId="0" applyBorder="1" applyAlignment="1">
      <alignment horizontal="left" vertical="center" wrapText="1" indent="4"/>
    </xf>
    <xf numFmtId="0" fontId="0" fillId="0" borderId="4" xfId="0" applyBorder="1" applyAlignment="1">
      <alignment horizontal="left" vertical="center" wrapText="1" indent="4"/>
    </xf>
    <xf numFmtId="0" fontId="0" fillId="0" borderId="2" xfId="0" applyBorder="1" applyAlignment="1">
      <alignment horizontal="left" vertical="center" wrapText="1" indent="7"/>
    </xf>
    <xf numFmtId="0" fontId="0" fillId="0" borderId="3" xfId="0" applyBorder="1" applyAlignment="1">
      <alignment horizontal="left" vertical="center" wrapText="1" indent="7"/>
    </xf>
    <xf numFmtId="0" fontId="0" fillId="0" borderId="4" xfId="0" applyBorder="1" applyAlignment="1">
      <alignment horizontal="left" vertical="center" wrapText="1" indent="7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0" fillId="2" borderId="5" xfId="0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0</xdr:rowOff>
    </xdr:from>
    <xdr:to>
      <xdr:col>7</xdr:col>
      <xdr:colOff>304800</xdr:colOff>
      <xdr:row>3</xdr:row>
      <xdr:rowOff>114300</xdr:rowOff>
    </xdr:to>
    <xdr:sp macro="" textlink="">
      <xdr:nvSpPr>
        <xdr:cNvPr id="2049" name="AutoShape 1" descr="https://lk.zakupki.gov.ru/223/purchase/private/images/i_edit.png"/>
        <xdr:cNvSpPr>
          <a:spLocks noChangeAspect="1" noChangeArrowheads="1"/>
        </xdr:cNvSpPr>
      </xdr:nvSpPr>
      <xdr:spPr bwMode="auto">
        <a:xfrm>
          <a:off x="13306425" y="2686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68"/>
  <sheetViews>
    <sheetView tabSelected="1" zoomScale="80" zoomScaleNormal="80" workbookViewId="0">
      <selection activeCell="H18" sqref="H18"/>
    </sheetView>
  </sheetViews>
  <sheetFormatPr defaultRowHeight="15" outlineLevelRow="1" x14ac:dyDescent="0.25"/>
  <cols>
    <col min="2" max="2" width="37.42578125" customWidth="1"/>
    <col min="3" max="3" width="16.7109375" customWidth="1"/>
    <col min="4" max="4" width="41" customWidth="1"/>
    <col min="5" max="5" width="13.5703125" customWidth="1"/>
    <col min="6" max="6" width="20" customWidth="1"/>
    <col min="7" max="7" width="9.140625" customWidth="1"/>
  </cols>
  <sheetData>
    <row r="1" spans="1:6" ht="65.25" customHeight="1" x14ac:dyDescent="0.25">
      <c r="A1" s="33" t="s">
        <v>47</v>
      </c>
      <c r="B1" s="33"/>
      <c r="C1" s="33"/>
      <c r="D1" s="33"/>
      <c r="E1" s="33"/>
      <c r="F1" s="33"/>
    </row>
    <row r="3" spans="1:6" ht="33" customHeight="1" x14ac:dyDescent="0.25">
      <c r="A3" s="34" t="s">
        <v>1</v>
      </c>
      <c r="B3" s="34"/>
      <c r="C3" s="34"/>
      <c r="D3" s="34"/>
      <c r="E3" s="34"/>
      <c r="F3" s="34"/>
    </row>
    <row r="5" spans="1:6" ht="100.5" customHeight="1" x14ac:dyDescent="0.25">
      <c r="A5" s="2" t="s">
        <v>3</v>
      </c>
      <c r="B5" s="2" t="s">
        <v>2</v>
      </c>
      <c r="C5" s="2" t="s">
        <v>4</v>
      </c>
      <c r="D5" s="2" t="s">
        <v>5</v>
      </c>
      <c r="E5" s="2" t="s">
        <v>6</v>
      </c>
      <c r="F5" s="2" t="s">
        <v>15</v>
      </c>
    </row>
    <row r="6" spans="1:6" ht="30" x14ac:dyDescent="0.25">
      <c r="A6" s="15">
        <v>1</v>
      </c>
      <c r="B6" s="16" t="s">
        <v>48</v>
      </c>
      <c r="C6" s="17">
        <v>121</v>
      </c>
      <c r="D6" s="18" t="s">
        <v>79</v>
      </c>
      <c r="E6" s="22">
        <v>45078</v>
      </c>
      <c r="F6" s="19">
        <v>12463061.66</v>
      </c>
    </row>
    <row r="7" spans="1:6" ht="30" x14ac:dyDescent="0.25">
      <c r="A7" s="15">
        <v>2</v>
      </c>
      <c r="B7" s="16" t="s">
        <v>49</v>
      </c>
      <c r="C7" s="17">
        <v>220</v>
      </c>
      <c r="D7" s="18" t="s">
        <v>80</v>
      </c>
      <c r="E7" s="22">
        <v>45078</v>
      </c>
      <c r="F7" s="19">
        <v>984000</v>
      </c>
    </row>
    <row r="8" spans="1:6" ht="30" x14ac:dyDescent="0.25">
      <c r="A8" s="15">
        <v>3</v>
      </c>
      <c r="B8" s="16" t="s">
        <v>50</v>
      </c>
      <c r="C8" s="17">
        <v>121</v>
      </c>
      <c r="D8" s="18" t="s">
        <v>81</v>
      </c>
      <c r="E8" s="22">
        <v>45082</v>
      </c>
      <c r="F8" s="19">
        <v>399030</v>
      </c>
    </row>
    <row r="9" spans="1:6" ht="30" x14ac:dyDescent="0.25">
      <c r="A9" s="15">
        <v>4</v>
      </c>
      <c r="B9" s="16" t="s">
        <v>51</v>
      </c>
      <c r="C9" s="17">
        <v>220</v>
      </c>
      <c r="D9" s="18" t="s">
        <v>82</v>
      </c>
      <c r="E9" s="22">
        <v>45082</v>
      </c>
      <c r="F9" s="19">
        <v>299880</v>
      </c>
    </row>
    <row r="10" spans="1:6" ht="45" x14ac:dyDescent="0.25">
      <c r="A10" s="15">
        <v>5</v>
      </c>
      <c r="B10" s="16" t="s">
        <v>52</v>
      </c>
      <c r="C10" s="17">
        <v>130</v>
      </c>
      <c r="D10" s="18" t="s">
        <v>83</v>
      </c>
      <c r="E10" s="22">
        <v>45082</v>
      </c>
      <c r="F10" s="19">
        <v>92000</v>
      </c>
    </row>
    <row r="11" spans="1:6" ht="45" x14ac:dyDescent="0.25">
      <c r="A11" s="15">
        <v>6</v>
      </c>
      <c r="B11" s="16" t="s">
        <v>52</v>
      </c>
      <c r="C11" s="17">
        <v>130</v>
      </c>
      <c r="D11" s="18" t="s">
        <v>84</v>
      </c>
      <c r="E11" s="22">
        <v>45082</v>
      </c>
      <c r="F11" s="19">
        <v>54000</v>
      </c>
    </row>
    <row r="12" spans="1:6" ht="45" x14ac:dyDescent="0.25">
      <c r="A12" s="15">
        <v>7</v>
      </c>
      <c r="B12" s="16" t="s">
        <v>52</v>
      </c>
      <c r="C12" s="17">
        <v>130</v>
      </c>
      <c r="D12" s="18" t="s">
        <v>85</v>
      </c>
      <c r="E12" s="22">
        <v>45082</v>
      </c>
      <c r="F12" s="19">
        <v>124000</v>
      </c>
    </row>
    <row r="13" spans="1:6" ht="60" x14ac:dyDescent="0.25">
      <c r="A13" s="15">
        <v>8</v>
      </c>
      <c r="B13" s="16" t="s">
        <v>53</v>
      </c>
      <c r="C13" s="17">
        <v>130</v>
      </c>
      <c r="D13" s="18" t="s">
        <v>86</v>
      </c>
      <c r="E13" s="22">
        <v>45083</v>
      </c>
      <c r="F13" s="19">
        <v>5100000</v>
      </c>
    </row>
    <row r="14" spans="1:6" x14ac:dyDescent="0.25">
      <c r="A14" s="15">
        <v>9</v>
      </c>
      <c r="B14" s="16" t="s">
        <v>54</v>
      </c>
      <c r="C14" s="17">
        <v>130</v>
      </c>
      <c r="D14" s="18" t="s">
        <v>87</v>
      </c>
      <c r="E14" s="22">
        <v>45090</v>
      </c>
      <c r="F14" s="19">
        <v>1097975.81</v>
      </c>
    </row>
    <row r="15" spans="1:6" x14ac:dyDescent="0.25">
      <c r="A15" s="15">
        <v>10</v>
      </c>
      <c r="B15" s="16" t="s">
        <v>55</v>
      </c>
      <c r="C15" s="17">
        <v>130</v>
      </c>
      <c r="D15" s="18" t="s">
        <v>88</v>
      </c>
      <c r="E15" s="22">
        <v>45090</v>
      </c>
      <c r="F15" s="19">
        <v>1594452.98</v>
      </c>
    </row>
    <row r="16" spans="1:6" ht="60" x14ac:dyDescent="0.25">
      <c r="A16" s="15">
        <v>11</v>
      </c>
      <c r="B16" s="16" t="s">
        <v>56</v>
      </c>
      <c r="C16" s="17">
        <v>120</v>
      </c>
      <c r="D16" s="18" t="s">
        <v>89</v>
      </c>
      <c r="E16" s="22">
        <v>45090</v>
      </c>
      <c r="F16" s="19">
        <v>298176.03999999998</v>
      </c>
    </row>
    <row r="17" spans="1:6" x14ac:dyDescent="0.25">
      <c r="A17" s="15">
        <v>12</v>
      </c>
      <c r="B17" s="16" t="s">
        <v>57</v>
      </c>
      <c r="C17" s="17">
        <v>130</v>
      </c>
      <c r="D17" s="18" t="s">
        <v>90</v>
      </c>
      <c r="E17" s="22">
        <v>45090</v>
      </c>
      <c r="F17" s="19">
        <v>2681024.4</v>
      </c>
    </row>
    <row r="18" spans="1:6" ht="45" x14ac:dyDescent="0.25">
      <c r="A18" s="15">
        <v>13</v>
      </c>
      <c r="B18" s="16" t="s">
        <v>58</v>
      </c>
      <c r="C18" s="17">
        <v>131</v>
      </c>
      <c r="D18" s="18" t="s">
        <v>91</v>
      </c>
      <c r="E18" s="22">
        <v>45090</v>
      </c>
      <c r="F18" s="19">
        <v>1094913.6399999999</v>
      </c>
    </row>
    <row r="19" spans="1:6" ht="120" x14ac:dyDescent="0.25">
      <c r="A19" s="15">
        <v>14</v>
      </c>
      <c r="B19" s="16" t="s">
        <v>59</v>
      </c>
      <c r="C19" s="17">
        <v>220</v>
      </c>
      <c r="D19" s="18" t="s">
        <v>92</v>
      </c>
      <c r="E19" s="22">
        <v>45085</v>
      </c>
      <c r="F19" s="19">
        <v>86000000</v>
      </c>
    </row>
    <row r="20" spans="1:6" ht="120" x14ac:dyDescent="0.25">
      <c r="A20" s="15">
        <v>15</v>
      </c>
      <c r="B20" s="16" t="s">
        <v>60</v>
      </c>
      <c r="C20" s="17">
        <v>220</v>
      </c>
      <c r="D20" s="18" t="s">
        <v>93</v>
      </c>
      <c r="E20" s="22">
        <v>45085</v>
      </c>
      <c r="F20" s="19">
        <v>118000000</v>
      </c>
    </row>
    <row r="21" spans="1:6" x14ac:dyDescent="0.25">
      <c r="A21" s="15">
        <v>16</v>
      </c>
      <c r="B21" s="16" t="s">
        <v>61</v>
      </c>
      <c r="C21" s="17">
        <v>131</v>
      </c>
      <c r="D21" s="18" t="s">
        <v>94</v>
      </c>
      <c r="E21" s="22">
        <v>45093</v>
      </c>
      <c r="F21" s="19">
        <v>5137867.2</v>
      </c>
    </row>
    <row r="22" spans="1:6" ht="75" x14ac:dyDescent="0.25">
      <c r="A22" s="15">
        <v>17</v>
      </c>
      <c r="B22" s="16" t="s">
        <v>62</v>
      </c>
      <c r="C22" s="17">
        <v>120</v>
      </c>
      <c r="D22" s="18" t="s">
        <v>95</v>
      </c>
      <c r="E22" s="22">
        <v>45096</v>
      </c>
      <c r="F22" s="19">
        <v>15284880.4</v>
      </c>
    </row>
    <row r="23" spans="1:6" ht="30" x14ac:dyDescent="0.25">
      <c r="A23" s="15">
        <v>18</v>
      </c>
      <c r="B23" s="16" t="s">
        <v>63</v>
      </c>
      <c r="C23" s="17">
        <v>131</v>
      </c>
      <c r="D23" s="18" t="s">
        <v>96</v>
      </c>
      <c r="E23" s="22">
        <v>45096</v>
      </c>
      <c r="F23" s="19">
        <v>99600</v>
      </c>
    </row>
    <row r="24" spans="1:6" x14ac:dyDescent="0.25">
      <c r="A24" s="15">
        <v>19</v>
      </c>
      <c r="B24" s="16" t="s">
        <v>64</v>
      </c>
      <c r="C24" s="17">
        <v>130</v>
      </c>
      <c r="D24" s="18" t="s">
        <v>97</v>
      </c>
      <c r="E24" s="22">
        <v>45096</v>
      </c>
      <c r="F24" s="19">
        <v>3384189.32</v>
      </c>
    </row>
    <row r="25" spans="1:6" ht="30" x14ac:dyDescent="0.25">
      <c r="A25" s="15">
        <v>20</v>
      </c>
      <c r="B25" s="16" t="s">
        <v>65</v>
      </c>
      <c r="C25" s="17">
        <v>130</v>
      </c>
      <c r="D25" s="18" t="s">
        <v>98</v>
      </c>
      <c r="E25" s="22">
        <v>45096</v>
      </c>
      <c r="F25" s="19">
        <v>4056150.34</v>
      </c>
    </row>
    <row r="26" spans="1:6" ht="45" x14ac:dyDescent="0.25">
      <c r="A26" s="15">
        <v>21</v>
      </c>
      <c r="B26" s="16" t="s">
        <v>66</v>
      </c>
      <c r="C26" s="17">
        <v>130</v>
      </c>
      <c r="D26" s="18" t="s">
        <v>99</v>
      </c>
      <c r="E26" s="22">
        <v>45096</v>
      </c>
      <c r="F26" s="19">
        <v>1672800</v>
      </c>
    </row>
    <row r="27" spans="1:6" ht="30" x14ac:dyDescent="0.25">
      <c r="A27" s="15">
        <v>22</v>
      </c>
      <c r="B27" s="16" t="s">
        <v>67</v>
      </c>
      <c r="C27" s="17">
        <v>120</v>
      </c>
      <c r="D27" s="18" t="s">
        <v>100</v>
      </c>
      <c r="E27" s="22">
        <v>45097</v>
      </c>
      <c r="F27" s="19">
        <v>9350322.1300000008</v>
      </c>
    </row>
    <row r="28" spans="1:6" x14ac:dyDescent="0.25">
      <c r="A28" s="15">
        <v>23</v>
      </c>
      <c r="B28" s="16" t="s">
        <v>68</v>
      </c>
      <c r="C28" s="17">
        <v>130</v>
      </c>
      <c r="D28" s="18" t="s">
        <v>101</v>
      </c>
      <c r="E28" s="22">
        <v>45097</v>
      </c>
      <c r="F28" s="19">
        <v>797436</v>
      </c>
    </row>
    <row r="29" spans="1:6" ht="90" x14ac:dyDescent="0.25">
      <c r="A29" s="15">
        <v>24</v>
      </c>
      <c r="B29" s="16" t="s">
        <v>69</v>
      </c>
      <c r="C29" s="17">
        <v>220</v>
      </c>
      <c r="D29" s="18" t="s">
        <v>102</v>
      </c>
      <c r="E29" s="22">
        <v>45092</v>
      </c>
      <c r="F29" s="19">
        <v>20000000</v>
      </c>
    </row>
    <row r="30" spans="1:6" ht="90" x14ac:dyDescent="0.25">
      <c r="A30" s="15">
        <v>25</v>
      </c>
      <c r="B30" s="16" t="s">
        <v>70</v>
      </c>
      <c r="C30" s="17">
        <v>220</v>
      </c>
      <c r="D30" s="18" t="s">
        <v>103</v>
      </c>
      <c r="E30" s="22">
        <v>45097</v>
      </c>
      <c r="F30" s="19">
        <v>20000000</v>
      </c>
    </row>
    <row r="31" spans="1:6" ht="30" x14ac:dyDescent="0.25">
      <c r="A31" s="15">
        <v>26</v>
      </c>
      <c r="B31" s="16" t="s">
        <v>71</v>
      </c>
      <c r="C31" s="17">
        <v>131</v>
      </c>
      <c r="D31" s="18" t="s">
        <v>104</v>
      </c>
      <c r="E31" s="22">
        <v>45093</v>
      </c>
      <c r="F31" s="19">
        <v>22029840</v>
      </c>
    </row>
    <row r="32" spans="1:6" ht="60" x14ac:dyDescent="0.25">
      <c r="A32" s="15">
        <v>27</v>
      </c>
      <c r="B32" s="16" t="s">
        <v>72</v>
      </c>
      <c r="C32" s="17">
        <v>220</v>
      </c>
      <c r="D32" s="18" t="s">
        <v>105</v>
      </c>
      <c r="E32" s="22">
        <v>45100</v>
      </c>
      <c r="F32" s="19">
        <v>244000</v>
      </c>
    </row>
    <row r="33" spans="1:6" ht="30" x14ac:dyDescent="0.25">
      <c r="A33" s="15">
        <v>28</v>
      </c>
      <c r="B33" s="16" t="s">
        <v>73</v>
      </c>
      <c r="C33" s="17">
        <v>121</v>
      </c>
      <c r="D33" s="18" t="s">
        <v>106</v>
      </c>
      <c r="E33" s="22">
        <v>45103</v>
      </c>
      <c r="F33" s="19">
        <v>9747000</v>
      </c>
    </row>
    <row r="34" spans="1:6" x14ac:dyDescent="0.25">
      <c r="A34" s="15">
        <v>29</v>
      </c>
      <c r="B34" s="16" t="s">
        <v>74</v>
      </c>
      <c r="C34" s="17">
        <v>130</v>
      </c>
      <c r="D34" s="18" t="s">
        <v>107</v>
      </c>
      <c r="E34" s="22">
        <v>45104</v>
      </c>
      <c r="F34" s="19">
        <v>827000</v>
      </c>
    </row>
    <row r="35" spans="1:6" ht="45" x14ac:dyDescent="0.25">
      <c r="A35" s="15">
        <v>30</v>
      </c>
      <c r="B35" s="16" t="s">
        <v>75</v>
      </c>
      <c r="C35" s="17">
        <v>130</v>
      </c>
      <c r="D35" s="18" t="s">
        <v>108</v>
      </c>
      <c r="E35" s="22">
        <v>45104</v>
      </c>
      <c r="F35" s="19">
        <v>2695000</v>
      </c>
    </row>
    <row r="36" spans="1:6" ht="30" x14ac:dyDescent="0.25">
      <c r="A36" s="15">
        <v>31</v>
      </c>
      <c r="B36" s="16" t="s">
        <v>76</v>
      </c>
      <c r="C36" s="17">
        <v>220</v>
      </c>
      <c r="D36" s="18" t="s">
        <v>109</v>
      </c>
      <c r="E36" s="22">
        <v>45105</v>
      </c>
      <c r="F36" s="19">
        <v>2034000</v>
      </c>
    </row>
    <row r="37" spans="1:6" ht="45" x14ac:dyDescent="0.25">
      <c r="A37" s="15">
        <v>32</v>
      </c>
      <c r="B37" s="16" t="s">
        <v>77</v>
      </c>
      <c r="C37" s="17">
        <v>130</v>
      </c>
      <c r="D37" s="18" t="s">
        <v>110</v>
      </c>
      <c r="E37" s="22">
        <v>45107</v>
      </c>
      <c r="F37" s="19">
        <v>306786.46999999997</v>
      </c>
    </row>
    <row r="38" spans="1:6" x14ac:dyDescent="0.25">
      <c r="A38" s="15">
        <v>33</v>
      </c>
      <c r="B38" s="16" t="s">
        <v>78</v>
      </c>
      <c r="C38" s="17">
        <v>120</v>
      </c>
      <c r="D38" s="18" t="s">
        <v>111</v>
      </c>
      <c r="E38" s="22">
        <v>45107</v>
      </c>
      <c r="F38" s="19">
        <v>898026</v>
      </c>
    </row>
    <row r="40" spans="1:6" ht="30.75" customHeight="1" x14ac:dyDescent="0.25">
      <c r="A40" s="34" t="s">
        <v>7</v>
      </c>
      <c r="B40" s="34"/>
      <c r="C40" s="34"/>
      <c r="D40" s="34"/>
      <c r="E40" s="34"/>
      <c r="F40" s="34"/>
    </row>
    <row r="42" spans="1:6" ht="75" x14ac:dyDescent="0.25">
      <c r="A42" s="2" t="s">
        <v>3</v>
      </c>
      <c r="B42" s="35" t="s">
        <v>8</v>
      </c>
      <c r="C42" s="35"/>
      <c r="D42" s="35"/>
      <c r="E42" s="2" t="s">
        <v>9</v>
      </c>
      <c r="F42" s="2" t="s">
        <v>17</v>
      </c>
    </row>
    <row r="43" spans="1:6" ht="30" customHeight="1" x14ac:dyDescent="0.25">
      <c r="A43" s="2">
        <v>34</v>
      </c>
      <c r="B43" s="36" t="s">
        <v>16</v>
      </c>
      <c r="C43" s="36"/>
      <c r="D43" s="36"/>
      <c r="E43" s="5">
        <v>0</v>
      </c>
      <c r="F43" s="4">
        <v>0</v>
      </c>
    </row>
    <row r="44" spans="1:6" ht="45" customHeight="1" x14ac:dyDescent="0.25">
      <c r="A44" s="2">
        <v>35</v>
      </c>
      <c r="B44" s="36" t="s">
        <v>18</v>
      </c>
      <c r="C44" s="36"/>
      <c r="D44" s="36"/>
      <c r="E44" s="13">
        <v>0</v>
      </c>
      <c r="F44" s="14">
        <v>0</v>
      </c>
    </row>
    <row r="45" spans="1:6" ht="30" hidden="1" customHeight="1" outlineLevel="1" x14ac:dyDescent="0.25">
      <c r="A45" s="9" t="s">
        <v>32</v>
      </c>
      <c r="B45" s="38" t="s">
        <v>33</v>
      </c>
      <c r="C45" s="38"/>
      <c r="D45" s="38"/>
      <c r="E45" s="13">
        <f>COUNTIF(C6:C38,220)</f>
        <v>8</v>
      </c>
      <c r="F45" s="14">
        <f>SUMIF(C6:C38,220,F6:F38)</f>
        <v>247561880</v>
      </c>
    </row>
    <row r="46" spans="1:6" ht="30" hidden="1" customHeight="1" outlineLevel="1" x14ac:dyDescent="0.25">
      <c r="A46" s="12" t="s">
        <v>34</v>
      </c>
      <c r="B46" s="37" t="s">
        <v>18</v>
      </c>
      <c r="C46" s="37"/>
      <c r="D46" s="37"/>
      <c r="E46" s="30">
        <f>E44+E45</f>
        <v>8</v>
      </c>
      <c r="F46" s="31">
        <f>F45+F44</f>
        <v>247561880</v>
      </c>
    </row>
    <row r="47" spans="1:6" ht="48.75" customHeight="1" collapsed="1" x14ac:dyDescent="0.25">
      <c r="A47" s="2">
        <v>36</v>
      </c>
      <c r="B47" s="36" t="s">
        <v>19</v>
      </c>
      <c r="C47" s="36"/>
      <c r="D47" s="36"/>
      <c r="E47" s="13">
        <v>41</v>
      </c>
      <c r="F47" s="14">
        <v>2625074</v>
      </c>
    </row>
    <row r="48" spans="1:6" ht="75" customHeight="1" x14ac:dyDescent="0.25">
      <c r="A48" s="24">
        <v>37</v>
      </c>
      <c r="B48" s="36" t="s">
        <v>35</v>
      </c>
      <c r="C48" s="36"/>
      <c r="D48" s="36"/>
      <c r="E48" s="13">
        <v>0</v>
      </c>
      <c r="F48" s="14">
        <v>0</v>
      </c>
    </row>
    <row r="49" spans="1:6" ht="60" customHeight="1" x14ac:dyDescent="0.25">
      <c r="A49" s="32">
        <v>38</v>
      </c>
      <c r="B49" s="36" t="s">
        <v>36</v>
      </c>
      <c r="C49" s="36"/>
      <c r="D49" s="36"/>
      <c r="E49" s="13">
        <v>0</v>
      </c>
      <c r="F49" s="14">
        <v>0</v>
      </c>
    </row>
    <row r="50" spans="1:6" ht="92.25" customHeight="1" x14ac:dyDescent="0.25">
      <c r="A50" s="32">
        <v>39</v>
      </c>
      <c r="B50" s="36" t="s">
        <v>37</v>
      </c>
      <c r="C50" s="36"/>
      <c r="D50" s="36"/>
      <c r="E50" s="13">
        <v>0</v>
      </c>
      <c r="F50" s="14">
        <v>0</v>
      </c>
    </row>
    <row r="52" spans="1:6" x14ac:dyDescent="0.25">
      <c r="A52" s="34" t="s">
        <v>31</v>
      </c>
      <c r="B52" s="34"/>
      <c r="C52" s="34"/>
      <c r="D52" s="34"/>
      <c r="E52" s="34"/>
      <c r="F52" s="34"/>
    </row>
    <row r="54" spans="1:6" ht="60" x14ac:dyDescent="0.25">
      <c r="A54" s="46" t="s">
        <v>10</v>
      </c>
      <c r="B54" s="47"/>
      <c r="C54" s="47"/>
      <c r="D54" s="48"/>
      <c r="E54" s="2" t="s">
        <v>10</v>
      </c>
      <c r="F54" s="2" t="s">
        <v>20</v>
      </c>
    </row>
    <row r="55" spans="1:6" x14ac:dyDescent="0.25">
      <c r="A55" s="49" t="s">
        <v>21</v>
      </c>
      <c r="B55" s="50"/>
      <c r="C55" s="50"/>
      <c r="D55" s="51"/>
      <c r="E55" s="20">
        <f>SUM(E56:E63)</f>
        <v>74</v>
      </c>
      <c r="F55" s="21">
        <f>SUM(F56:F63)</f>
        <v>351472486.38999999</v>
      </c>
    </row>
    <row r="56" spans="1:6" ht="30" customHeight="1" x14ac:dyDescent="0.25">
      <c r="A56" s="40" t="s">
        <v>11</v>
      </c>
      <c r="B56" s="41"/>
      <c r="C56" s="41"/>
      <c r="D56" s="42"/>
      <c r="E56" s="13">
        <f>E43</f>
        <v>0</v>
      </c>
      <c r="F56" s="14">
        <f>F43</f>
        <v>0</v>
      </c>
    </row>
    <row r="57" spans="1:6" ht="30" customHeight="1" x14ac:dyDescent="0.25">
      <c r="A57" s="40" t="s">
        <v>12</v>
      </c>
      <c r="B57" s="41"/>
      <c r="C57" s="41"/>
      <c r="D57" s="42"/>
      <c r="E57" s="13">
        <f>E47</f>
        <v>41</v>
      </c>
      <c r="F57" s="14">
        <f>F47</f>
        <v>2625074</v>
      </c>
    </row>
    <row r="58" spans="1:6" ht="30" customHeight="1" x14ac:dyDescent="0.25">
      <c r="A58" s="40" t="s">
        <v>13</v>
      </c>
      <c r="B58" s="41"/>
      <c r="C58" s="41"/>
      <c r="D58" s="42"/>
      <c r="E58" s="13">
        <f>E46</f>
        <v>8</v>
      </c>
      <c r="F58" s="14">
        <f>F46</f>
        <v>247561880</v>
      </c>
    </row>
    <row r="59" spans="1:6" ht="75" customHeight="1" x14ac:dyDescent="0.25">
      <c r="A59" s="40" t="s">
        <v>38</v>
      </c>
      <c r="B59" s="41"/>
      <c r="C59" s="41"/>
      <c r="D59" s="42"/>
      <c r="E59" s="13">
        <f>SUM(E60:E62)</f>
        <v>0</v>
      </c>
      <c r="F59" s="14">
        <f>SUM(F60:F62)</f>
        <v>0</v>
      </c>
    </row>
    <row r="60" spans="1:6" ht="75" customHeight="1" x14ac:dyDescent="0.25">
      <c r="A60" s="43" t="s">
        <v>39</v>
      </c>
      <c r="B60" s="44"/>
      <c r="C60" s="44"/>
      <c r="D60" s="45"/>
      <c r="E60" s="13">
        <f>E48</f>
        <v>0</v>
      </c>
      <c r="F60" s="14">
        <f>F48</f>
        <v>0</v>
      </c>
    </row>
    <row r="61" spans="1:6" ht="64.5" customHeight="1" x14ac:dyDescent="0.25">
      <c r="A61" s="43" t="s">
        <v>40</v>
      </c>
      <c r="B61" s="44"/>
      <c r="C61" s="44"/>
      <c r="D61" s="45"/>
      <c r="E61" s="13">
        <f t="shared" ref="E61:F62" si="0">E49</f>
        <v>0</v>
      </c>
      <c r="F61" s="14">
        <f t="shared" si="0"/>
        <v>0</v>
      </c>
    </row>
    <row r="62" spans="1:6" ht="92.25" customHeight="1" x14ac:dyDescent="0.25">
      <c r="A62" s="43" t="s">
        <v>41</v>
      </c>
      <c r="B62" s="44"/>
      <c r="C62" s="44"/>
      <c r="D62" s="45"/>
      <c r="E62" s="13">
        <f t="shared" si="0"/>
        <v>0</v>
      </c>
      <c r="F62" s="14">
        <f t="shared" si="0"/>
        <v>0</v>
      </c>
    </row>
    <row r="63" spans="1:6" ht="45" customHeight="1" x14ac:dyDescent="0.25">
      <c r="A63" s="40" t="s">
        <v>22</v>
      </c>
      <c r="B63" s="41"/>
      <c r="C63" s="41"/>
      <c r="D63" s="42"/>
      <c r="E63" s="13">
        <f>COUNTIF(C6:C38,120)+COUNTIF(C6:C38,130)+COUNTIF(C6:C38,131)+COUNTIF(C6:C38,121)+COUNTIF(C6:C38,132)+COUNTIF(C6:C38,122)</f>
        <v>25</v>
      </c>
      <c r="F63" s="14">
        <f>SUMIF(C6:C38,120,F6:F38)+SUMIF(C6:C38,130,F6:F38)+SUMIF(C6:C38,131,F6:F38)+SUMIF(C6:C38,121,F6:F38)+SUMIF(C6:C38,132,F6:F38)+SUMIF(C6:C38,122,F6:F38)</f>
        <v>101285532.39</v>
      </c>
    </row>
    <row r="64" spans="1:6" ht="58.5" customHeight="1" x14ac:dyDescent="0.25">
      <c r="A64" s="43" t="s">
        <v>14</v>
      </c>
      <c r="B64" s="44"/>
      <c r="C64" s="44"/>
      <c r="D64" s="45"/>
      <c r="E64" s="13">
        <f>COUNTIF(C6:C38,131)+COUNTIF(C6:C38,121)+COUNTIF(C6:C38,132)+COUNTIF(C6:C38,122)</f>
        <v>7</v>
      </c>
      <c r="F64" s="14">
        <f>SUMIF(C6:C38,131,F6:F38)+SUMIF(C6:C38,121,F6:F38)+SUMIF(C6:C38,132,F6:F38)+SUMIF(C6:C38,122,F6:F38)</f>
        <v>50971312.5</v>
      </c>
    </row>
    <row r="67" spans="1:3" x14ac:dyDescent="0.25">
      <c r="A67" s="39" t="s">
        <v>44</v>
      </c>
      <c r="B67" s="39"/>
      <c r="C67" s="1"/>
    </row>
    <row r="68" spans="1:3" x14ac:dyDescent="0.25">
      <c r="A68" s="39" t="s">
        <v>43</v>
      </c>
      <c r="B68" s="39"/>
      <c r="C68" s="6" t="s">
        <v>0</v>
      </c>
    </row>
  </sheetData>
  <mergeCells count="26">
    <mergeCell ref="A67:B67"/>
    <mergeCell ref="A68:B68"/>
    <mergeCell ref="A63:D63"/>
    <mergeCell ref="A64:D64"/>
    <mergeCell ref="A54:D54"/>
    <mergeCell ref="A55:D55"/>
    <mergeCell ref="A56:D56"/>
    <mergeCell ref="A57:D57"/>
    <mergeCell ref="A58:D58"/>
    <mergeCell ref="A59:D59"/>
    <mergeCell ref="A60:D60"/>
    <mergeCell ref="A61:D61"/>
    <mergeCell ref="A62:D62"/>
    <mergeCell ref="A1:F1"/>
    <mergeCell ref="A52:F52"/>
    <mergeCell ref="A3:F3"/>
    <mergeCell ref="A40:F40"/>
    <mergeCell ref="B42:D42"/>
    <mergeCell ref="B50:D50"/>
    <mergeCell ref="B43:D43"/>
    <mergeCell ref="B44:D44"/>
    <mergeCell ref="B47:D47"/>
    <mergeCell ref="B46:D46"/>
    <mergeCell ref="B45:D45"/>
    <mergeCell ref="B48:D48"/>
    <mergeCell ref="B49:D49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view="pageBreakPreview" zoomScaleNormal="100" zoomScaleSheetLayoutView="100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7.85546875" customWidth="1"/>
    <col min="2" max="2" width="16.42578125" style="10" customWidth="1"/>
    <col min="3" max="3" width="45.7109375" customWidth="1"/>
    <col min="4" max="4" width="16.42578125" customWidth="1"/>
    <col min="5" max="5" width="32.28515625" style="10" customWidth="1"/>
    <col min="6" max="6" width="14.85546875" customWidth="1"/>
    <col min="7" max="7" width="17.140625" customWidth="1"/>
  </cols>
  <sheetData>
    <row r="1" spans="1:7" ht="15.75" thickBot="1" x14ac:dyDescent="0.3">
      <c r="A1" s="52" t="s">
        <v>23</v>
      </c>
      <c r="B1" s="52"/>
      <c r="C1" s="52"/>
      <c r="D1" s="52"/>
      <c r="E1" s="52"/>
      <c r="F1" s="52"/>
      <c r="G1" s="52"/>
    </row>
    <row r="2" spans="1:7" ht="195" x14ac:dyDescent="0.25">
      <c r="A2" s="3" t="s">
        <v>27</v>
      </c>
      <c r="B2" s="8" t="s">
        <v>24</v>
      </c>
      <c r="C2" s="3" t="s">
        <v>25</v>
      </c>
      <c r="D2" s="3" t="s">
        <v>30</v>
      </c>
      <c r="E2" s="8" t="s">
        <v>26</v>
      </c>
      <c r="F2" s="3" t="s">
        <v>28</v>
      </c>
      <c r="G2" s="3" t="s">
        <v>29</v>
      </c>
    </row>
    <row r="3" spans="1:7" x14ac:dyDescent="0.25">
      <c r="A3" s="15">
        <v>21</v>
      </c>
      <c r="B3" s="18" t="s">
        <v>112</v>
      </c>
      <c r="C3" s="15" t="s">
        <v>113</v>
      </c>
      <c r="D3" s="15">
        <v>70</v>
      </c>
      <c r="E3" s="18" t="s">
        <v>124</v>
      </c>
      <c r="F3" s="29">
        <v>103893.18</v>
      </c>
      <c r="G3" s="29">
        <v>0</v>
      </c>
    </row>
    <row r="4" spans="1:7" ht="105" x14ac:dyDescent="0.25">
      <c r="A4" s="15">
        <v>33</v>
      </c>
      <c r="B4" s="18" t="s">
        <v>128</v>
      </c>
      <c r="C4" s="15" t="s">
        <v>129</v>
      </c>
      <c r="D4" s="15">
        <v>70</v>
      </c>
      <c r="E4" s="18" t="s">
        <v>42</v>
      </c>
      <c r="F4" s="29">
        <v>59999</v>
      </c>
      <c r="G4" s="29">
        <v>0</v>
      </c>
    </row>
    <row r="5" spans="1:7" ht="30" x14ac:dyDescent="0.25">
      <c r="A5" s="15">
        <v>63</v>
      </c>
      <c r="B5" s="18" t="s">
        <v>45</v>
      </c>
      <c r="C5" s="15" t="s">
        <v>46</v>
      </c>
      <c r="D5" s="15">
        <v>90</v>
      </c>
      <c r="E5" s="18" t="s">
        <v>124</v>
      </c>
      <c r="F5" s="29">
        <v>956246.82</v>
      </c>
      <c r="G5" s="29">
        <v>699998.46</v>
      </c>
    </row>
    <row r="6" spans="1:7" ht="30" x14ac:dyDescent="0.25">
      <c r="A6" s="15">
        <v>64</v>
      </c>
      <c r="B6" s="18" t="s">
        <v>114</v>
      </c>
      <c r="C6" s="15" t="s">
        <v>115</v>
      </c>
      <c r="D6" s="15">
        <v>90</v>
      </c>
      <c r="E6" s="18" t="s">
        <v>124</v>
      </c>
      <c r="F6" s="29">
        <v>486226.32</v>
      </c>
      <c r="G6" s="29">
        <v>484456.32</v>
      </c>
    </row>
    <row r="7" spans="1:7" ht="30" x14ac:dyDescent="0.25">
      <c r="A7" s="15">
        <v>65</v>
      </c>
      <c r="B7" s="18" t="s">
        <v>116</v>
      </c>
      <c r="C7" s="15" t="s">
        <v>117</v>
      </c>
      <c r="D7" s="15">
        <v>90</v>
      </c>
      <c r="E7" s="18" t="s">
        <v>124</v>
      </c>
      <c r="F7" s="29">
        <v>74553.119999999995</v>
      </c>
      <c r="G7" s="29">
        <v>0</v>
      </c>
    </row>
    <row r="8" spans="1:7" x14ac:dyDescent="0.25">
      <c r="A8" s="15">
        <v>99</v>
      </c>
      <c r="B8" s="18" t="s">
        <v>118</v>
      </c>
      <c r="C8" s="15" t="s">
        <v>119</v>
      </c>
      <c r="D8" s="15">
        <v>87</v>
      </c>
      <c r="E8" s="18" t="s">
        <v>125</v>
      </c>
      <c r="F8" s="29">
        <v>25857816</v>
      </c>
      <c r="G8" s="29">
        <v>25725636</v>
      </c>
    </row>
    <row r="9" spans="1:7" x14ac:dyDescent="0.25">
      <c r="A9" s="15">
        <v>226</v>
      </c>
      <c r="B9" s="18" t="s">
        <v>122</v>
      </c>
      <c r="C9" s="15" t="s">
        <v>120</v>
      </c>
      <c r="D9" s="15">
        <v>75</v>
      </c>
      <c r="E9" s="18" t="s">
        <v>126</v>
      </c>
      <c r="F9" s="29">
        <v>2697784</v>
      </c>
      <c r="G9" s="29">
        <v>2697784</v>
      </c>
    </row>
    <row r="10" spans="1:7" x14ac:dyDescent="0.25">
      <c r="A10" s="15">
        <v>227</v>
      </c>
      <c r="B10" s="18" t="s">
        <v>123</v>
      </c>
      <c r="C10" s="15" t="s">
        <v>121</v>
      </c>
      <c r="D10" s="15">
        <v>75</v>
      </c>
      <c r="E10" s="18" t="s">
        <v>127</v>
      </c>
      <c r="F10" s="29">
        <v>182958</v>
      </c>
      <c r="G10" s="29">
        <v>182958</v>
      </c>
    </row>
    <row r="11" spans="1:7" x14ac:dyDescent="0.25">
      <c r="A11" s="25"/>
      <c r="B11" s="26"/>
      <c r="C11" s="27"/>
      <c r="D11" s="27"/>
      <c r="E11" s="26"/>
      <c r="F11" s="28"/>
      <c r="G11" s="28"/>
    </row>
    <row r="13" spans="1:7" x14ac:dyDescent="0.25">
      <c r="A13" s="7" t="s">
        <v>44</v>
      </c>
      <c r="B13" s="11"/>
      <c r="C13" s="1"/>
    </row>
    <row r="14" spans="1:7" x14ac:dyDescent="0.25">
      <c r="A14" s="7" t="s">
        <v>43</v>
      </c>
      <c r="B14" s="11"/>
      <c r="D14" s="6" t="s">
        <v>0</v>
      </c>
      <c r="F14" s="23"/>
    </row>
    <row r="16" spans="1:7" x14ac:dyDescent="0.25">
      <c r="F16" s="23"/>
      <c r="G16" s="23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Сведения о договорах</vt:lpstr>
      <vt:lpstr>Сведения о товарах РФ</vt:lpstr>
      <vt:lpstr>'Сведения о договорах'!Область_печати</vt:lpstr>
      <vt:lpstr>'Сведения о товарах РФ'!Область_печати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2023-07-05T04:32:54Z</dcterms:modified>
</cp:coreProperties>
</file>