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385" windowWidth="14805" windowHeight="5730"/>
  </bookViews>
  <sheets>
    <sheet name="Сведения о договорах" sheetId="3" r:id="rId1"/>
  </sheets>
  <definedNames>
    <definedName name="_xlnm.Print_Area" localSheetId="0">'Сведения о договорах'!$A$1:$F$45</definedName>
  </definedNames>
  <calcPr calcId="145621"/>
</workbook>
</file>

<file path=xl/calcChain.xml><?xml version="1.0" encoding="utf-8"?>
<calcChain xmlns="http://schemas.openxmlformats.org/spreadsheetml/2006/main">
  <c r="E28" i="3" l="1"/>
  <c r="F37" i="3" l="1"/>
  <c r="E37" i="3"/>
  <c r="F28" i="3" l="1"/>
  <c r="E29" i="3" l="1"/>
  <c r="E38" i="3" l="1"/>
  <c r="F38" i="3" l="1"/>
  <c r="F29" i="3" l="1"/>
  <c r="E39" i="3" l="1"/>
  <c r="E40" i="3"/>
  <c r="F40" i="3" l="1"/>
  <c r="F41" i="3" l="1"/>
  <c r="E41" i="3"/>
  <c r="F39" i="3" l="1"/>
  <c r="E36" i="3" l="1"/>
  <c r="E35" i="3" s="1"/>
  <c r="F36" i="3"/>
  <c r="F35" i="3" s="1"/>
</calcChain>
</file>

<file path=xl/comments1.xml><?xml version="1.0" encoding="utf-8"?>
<comments xmlns="http://schemas.openxmlformats.org/spreadsheetml/2006/main">
  <authors>
    <author>Автор</author>
  </authors>
  <commentList>
    <comment ref="B2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<sst xmlns="http://schemas.openxmlformats.org/spreadsheetml/2006/main" count="65" uniqueCount="62">
  <si>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</si>
  <si>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</si>
  <si>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</si>
  <si>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</si>
  <si>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</si>
  <si>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</si>
  <si>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</si>
  <si>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</si>
  <si>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</si>
  <si>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</si>
  <si>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</si>
  <si>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</si>
  <si>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</si>
  <si>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</si>
  <si>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</si>
  <si>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</si>
  <si>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</si>
  <si>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</si>
  <si>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</si>
  <si>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</si>
  <si>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</si>
  <si>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</si>
  <si>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</si>
  <si>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</si>
  <si>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</si>
  <si>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</si>
  <si>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</si>
  <si>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</si>
  <si>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</si>
  <si>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t>сведения о которых не подлежат размещению на официальном сайте в соответствии с частью 15 статьи 4 Федерального закона</t>
  </si>
  <si>
    <t>по результатам закупок, сведения о которых не подлежат размещению на официальном сайте в соответствии с частью 15 статьи 4 Федерального закона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</si>
  <si>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октябре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</si>
  <si>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Коммунальные услуги по вывозу жидких бытовых отходов от зданий Кондинского филиала АО «ЮРЭСК»</t>
  </si>
  <si>
    <t>58601045152250002040000</t>
  </si>
  <si>
    <t>Приобретение детских новогодних подарков</t>
  </si>
  <si>
    <t>58601045152250002050000</t>
  </si>
  <si>
    <t>Поставка противопожарного инвентаря для Кондинского филиала АО «ЮРЭСК»</t>
  </si>
  <si>
    <t>58601045152250002060000</t>
  </si>
  <si>
    <t>Оказание услуг по проведению предрейсовых и послерейсовых медицинских осмотров водителей для нужд АО "ЮРЭСК"</t>
  </si>
  <si>
    <t>58601045152250002070000</t>
  </si>
  <si>
    <t>Оказание услуг по предоставлению рабочих мест для трудоустройства инвалидов (в том числе одного специального рабочего места) для нужд АО «ЮРЭСК»</t>
  </si>
  <si>
    <t>58601045152250002080000</t>
  </si>
  <si>
    <t>Осуществление услуги по техническому обслуживанию пожарной сигнализации на объекте Административно-бытовой корпус АО «ЮРЭСК» расположеный по адресу: 628404, ХМАО-Югра, г. Сургут, Проспект Набережный, д. 27 ПС «Пионерная-2», инв. № 000000177</t>
  </si>
  <si>
    <t>58601045152250002090000</t>
  </si>
  <si>
    <t>Поставка строительных материалов</t>
  </si>
  <si>
    <t>58601045152250002100000</t>
  </si>
  <si>
    <t>Обновление АРМ "Энергосфера"</t>
  </si>
  <si>
    <t>58601045152250002110000</t>
  </si>
  <si>
    <t>Оказание услуг по техническому обслуживанию системы водоотведения, водоснабжения г. Сургут пр.Набережный 27</t>
  </si>
  <si>
    <t>58601045152250002120000</t>
  </si>
  <si>
    <t>Техническое обслуживание пожарной сигнализации на объектах АО «ЮРЭСК» в г. Ханты-Мансийске</t>
  </si>
  <si>
    <t>58601045152250002130000</t>
  </si>
  <si>
    <t>Поставка горюче-смазочных материалов для автотранспорта Няганьского филиала АО «ЮРЭСК»</t>
  </si>
  <si>
    <t>58601045152250002140000</t>
  </si>
  <si>
    <t>Оказание платных медицинских услуг периодического медицинского осмотра работников Кондинского филиала АО «ЮРЭСК»</t>
  </si>
  <si>
    <t>58601045152250002150000</t>
  </si>
  <si>
    <t>Поставка трансформатора силового ТМН-2500/115/11 УХЛ1 и на оказание услуг по шеф-инжинирингу</t>
  </si>
  <si>
    <t>58601045152250002160000</t>
  </si>
  <si>
    <t>Шеф-монтажные услуги по установке высоковольтного оборудования: Выключатель элегазовый ВГТ-110 на ПС 110/6 кВ Лорба в Октябрьском районе Ханты-Мансийского автономного округа — Югры</t>
  </si>
  <si>
    <t>58601045152250002170000</t>
  </si>
  <si>
    <t>Оказание услуг по проведению периодических осмотров работников Березовского филиала АО «ЮРЭСК» в пгт.Игрим</t>
  </si>
  <si>
    <t>58601045152250002180000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</si>
</sst>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5"/>
  <sheetViews>
    <sheetView tabSelected="1" topLeftCell="A22" zoomScale="80" zoomScaleNormal="80" workbookViewId="0">
      <selection activeCell="G39" sqref="G39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24" t="s">
        <v>31</v>
      </c>
      <c r="B1" s="24"/>
      <c r="C1" s="24"/>
      <c r="D1" s="24"/>
      <c r="E1" s="24"/>
      <c r="F1" s="24"/>
    </row>
    <row r="3" spans="1:6" ht="33" customHeight="1" x14ac:dyDescent="0.25">
      <c r="A3" s="25" t="s">
        <v>1</v>
      </c>
      <c r="B3" s="25"/>
      <c r="C3" s="25"/>
      <c r="D3" s="25"/>
      <c r="E3" s="25"/>
      <c r="F3" s="25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45" x14ac:dyDescent="0.25">
      <c r="A6" s="10">
        <v>1</v>
      </c>
      <c r="B6" s="11" t="s">
        <v>32</v>
      </c>
      <c r="C6" s="12">
        <v>220</v>
      </c>
      <c r="D6" s="13" t="s">
        <v>33</v>
      </c>
      <c r="E6" s="17">
        <v>45940</v>
      </c>
      <c r="F6" s="14">
        <v>213200</v>
      </c>
    </row>
    <row r="7" spans="1:6" ht="30" x14ac:dyDescent="0.25">
      <c r="A7" s="10">
        <v>2</v>
      </c>
      <c r="B7" s="11" t="s">
        <v>34</v>
      </c>
      <c r="C7" s="12">
        <v>131</v>
      </c>
      <c r="D7" s="13" t="s">
        <v>35</v>
      </c>
      <c r="E7" s="17">
        <v>45943</v>
      </c>
      <c r="F7" s="14">
        <v>2499753.6</v>
      </c>
    </row>
    <row r="8" spans="1:6" ht="45" x14ac:dyDescent="0.25">
      <c r="A8" s="10">
        <v>3</v>
      </c>
      <c r="B8" s="11" t="s">
        <v>36</v>
      </c>
      <c r="C8" s="12">
        <v>130</v>
      </c>
      <c r="D8" s="13" t="s">
        <v>37</v>
      </c>
      <c r="E8" s="17">
        <v>45944</v>
      </c>
      <c r="F8" s="14">
        <v>145920</v>
      </c>
    </row>
    <row r="9" spans="1:6" ht="60" x14ac:dyDescent="0.25">
      <c r="A9" s="10">
        <v>4</v>
      </c>
      <c r="B9" s="11" t="s">
        <v>38</v>
      </c>
      <c r="C9" s="12">
        <v>121</v>
      </c>
      <c r="D9" s="13" t="s">
        <v>39</v>
      </c>
      <c r="E9" s="17">
        <v>45947</v>
      </c>
      <c r="F9" s="14">
        <v>354200</v>
      </c>
    </row>
    <row r="10" spans="1:6" ht="75" x14ac:dyDescent="0.25">
      <c r="A10" s="10">
        <v>5</v>
      </c>
      <c r="B10" s="11" t="s">
        <v>40</v>
      </c>
      <c r="C10" s="12">
        <v>122</v>
      </c>
      <c r="D10" s="13" t="s">
        <v>41</v>
      </c>
      <c r="E10" s="17">
        <v>45947</v>
      </c>
      <c r="F10" s="14">
        <v>5791195.7999999998</v>
      </c>
    </row>
    <row r="11" spans="1:6" ht="120" x14ac:dyDescent="0.25">
      <c r="A11" s="10">
        <v>6</v>
      </c>
      <c r="B11" s="11" t="s">
        <v>42</v>
      </c>
      <c r="C11" s="12">
        <v>130</v>
      </c>
      <c r="D11" s="13" t="s">
        <v>43</v>
      </c>
      <c r="E11" s="17">
        <v>45947</v>
      </c>
      <c r="F11" s="14">
        <v>216000</v>
      </c>
    </row>
    <row r="12" spans="1:6" x14ac:dyDescent="0.25">
      <c r="A12" s="10">
        <v>7</v>
      </c>
      <c r="B12" s="11" t="s">
        <v>44</v>
      </c>
      <c r="C12" s="12">
        <v>130</v>
      </c>
      <c r="D12" s="13" t="s">
        <v>45</v>
      </c>
      <c r="E12" s="17">
        <v>45947</v>
      </c>
      <c r="F12" s="14">
        <v>399841.2</v>
      </c>
    </row>
    <row r="13" spans="1:6" x14ac:dyDescent="0.25">
      <c r="A13" s="10">
        <v>8</v>
      </c>
      <c r="B13" s="11" t="s">
        <v>46</v>
      </c>
      <c r="C13" s="12">
        <v>220</v>
      </c>
      <c r="D13" s="13" t="s">
        <v>47</v>
      </c>
      <c r="E13" s="17">
        <v>45950</v>
      </c>
      <c r="F13" s="14">
        <v>862000</v>
      </c>
    </row>
    <row r="14" spans="1:6" ht="60" x14ac:dyDescent="0.25">
      <c r="A14" s="10">
        <v>9</v>
      </c>
      <c r="B14" s="11" t="s">
        <v>48</v>
      </c>
      <c r="C14" s="12">
        <v>131</v>
      </c>
      <c r="D14" s="13" t="s">
        <v>49</v>
      </c>
      <c r="E14" s="17">
        <v>45950</v>
      </c>
      <c r="F14" s="14">
        <v>582000</v>
      </c>
    </row>
    <row r="15" spans="1:6" ht="45" x14ac:dyDescent="0.25">
      <c r="A15" s="10">
        <v>10</v>
      </c>
      <c r="B15" s="11" t="s">
        <v>50</v>
      </c>
      <c r="C15" s="12">
        <v>130</v>
      </c>
      <c r="D15" s="13" t="s">
        <v>51</v>
      </c>
      <c r="E15" s="17">
        <v>45951</v>
      </c>
      <c r="F15" s="14">
        <v>1380000</v>
      </c>
    </row>
    <row r="16" spans="1:6" ht="45" x14ac:dyDescent="0.25">
      <c r="A16" s="10">
        <v>11</v>
      </c>
      <c r="B16" s="11" t="s">
        <v>52</v>
      </c>
      <c r="C16" s="12">
        <v>220</v>
      </c>
      <c r="D16" s="13" t="s">
        <v>53</v>
      </c>
      <c r="E16" s="17">
        <v>45953</v>
      </c>
      <c r="F16" s="14">
        <v>3739968</v>
      </c>
    </row>
    <row r="17" spans="1:6" ht="60" x14ac:dyDescent="0.25">
      <c r="A17" s="10">
        <v>12</v>
      </c>
      <c r="B17" s="11" t="s">
        <v>54</v>
      </c>
      <c r="C17" s="12">
        <v>121</v>
      </c>
      <c r="D17" s="13" t="s">
        <v>55</v>
      </c>
      <c r="E17" s="17">
        <v>45954</v>
      </c>
      <c r="F17" s="14">
        <v>433947</v>
      </c>
    </row>
    <row r="18" spans="1:6" ht="45" x14ac:dyDescent="0.25">
      <c r="A18" s="10">
        <v>13</v>
      </c>
      <c r="B18" s="11" t="s">
        <v>56</v>
      </c>
      <c r="C18" s="12">
        <v>220</v>
      </c>
      <c r="D18" s="13" t="s">
        <v>57</v>
      </c>
      <c r="E18" s="17">
        <v>45957</v>
      </c>
      <c r="F18" s="14">
        <v>15660000</v>
      </c>
    </row>
    <row r="19" spans="1:6" ht="90" x14ac:dyDescent="0.25">
      <c r="A19" s="10">
        <v>14</v>
      </c>
      <c r="B19" s="11" t="s">
        <v>58</v>
      </c>
      <c r="C19" s="12">
        <v>220</v>
      </c>
      <c r="D19" s="13" t="s">
        <v>59</v>
      </c>
      <c r="E19" s="17">
        <v>45957</v>
      </c>
      <c r="F19" s="14">
        <v>360000</v>
      </c>
    </row>
    <row r="20" spans="1:6" ht="60" x14ac:dyDescent="0.25">
      <c r="A20" s="10">
        <v>15</v>
      </c>
      <c r="B20" s="11" t="s">
        <v>60</v>
      </c>
      <c r="C20" s="12">
        <v>220</v>
      </c>
      <c r="D20" s="13" t="s">
        <v>61</v>
      </c>
      <c r="E20" s="17">
        <v>45959</v>
      </c>
      <c r="F20" s="14">
        <v>209881</v>
      </c>
    </row>
    <row r="22" spans="1:6" ht="30.75" customHeight="1" x14ac:dyDescent="0.25">
      <c r="A22" s="25" t="s">
        <v>7</v>
      </c>
      <c r="B22" s="25"/>
      <c r="C22" s="25"/>
      <c r="D22" s="25"/>
      <c r="E22" s="25"/>
      <c r="F22" s="25"/>
    </row>
    <row r="24" spans="1:6" ht="75" x14ac:dyDescent="0.25">
      <c r="A24" s="2" t="s">
        <v>3</v>
      </c>
      <c r="B24" s="26" t="s">
        <v>8</v>
      </c>
      <c r="C24" s="26"/>
      <c r="D24" s="26"/>
      <c r="E24" s="2" t="s">
        <v>9</v>
      </c>
      <c r="F24" s="2" t="s">
        <v>17</v>
      </c>
    </row>
    <row r="25" spans="1:6" ht="30" customHeight="1" x14ac:dyDescent="0.25">
      <c r="A25" s="2">
        <v>16</v>
      </c>
      <c r="B25" s="27" t="s">
        <v>16</v>
      </c>
      <c r="C25" s="27"/>
      <c r="D25" s="27"/>
      <c r="E25" s="4">
        <v>0</v>
      </c>
      <c r="F25" s="3">
        <v>0</v>
      </c>
    </row>
    <row r="26" spans="1:6" ht="30" customHeight="1" x14ac:dyDescent="0.25">
      <c r="A26" s="23">
        <v>17</v>
      </c>
      <c r="B26" s="30" t="s">
        <v>29</v>
      </c>
      <c r="C26" s="31"/>
      <c r="D26" s="32"/>
      <c r="E26" s="4">
        <v>0</v>
      </c>
      <c r="F26" s="3">
        <v>0</v>
      </c>
    </row>
    <row r="27" spans="1:6" ht="45" customHeight="1" x14ac:dyDescent="0.25">
      <c r="A27" s="2">
        <v>18</v>
      </c>
      <c r="B27" s="27" t="s">
        <v>18</v>
      </c>
      <c r="C27" s="27"/>
      <c r="D27" s="27"/>
      <c r="E27" s="8">
        <v>2</v>
      </c>
      <c r="F27" s="9">
        <v>91790.34</v>
      </c>
    </row>
    <row r="28" spans="1:6" ht="30" hidden="1" customHeight="1" outlineLevel="1" x14ac:dyDescent="0.25">
      <c r="A28" s="6" t="s">
        <v>24</v>
      </c>
      <c r="B28" s="29" t="s">
        <v>25</v>
      </c>
      <c r="C28" s="29"/>
      <c r="D28" s="29"/>
      <c r="E28" s="8">
        <f>COUNTIF(C3:C20,220)</f>
        <v>6</v>
      </c>
      <c r="F28" s="9">
        <f>SUMIF(C3:C20,220,F3:F20)</f>
        <v>21045049</v>
      </c>
    </row>
    <row r="29" spans="1:6" ht="30" hidden="1" customHeight="1" outlineLevel="1" x14ac:dyDescent="0.25">
      <c r="A29" s="7" t="s">
        <v>26</v>
      </c>
      <c r="B29" s="28" t="s">
        <v>18</v>
      </c>
      <c r="C29" s="28"/>
      <c r="D29" s="28"/>
      <c r="E29" s="18">
        <f>E27+E28</f>
        <v>8</v>
      </c>
      <c r="F29" s="19">
        <f>F28+F27</f>
        <v>21136839.34</v>
      </c>
    </row>
    <row r="30" spans="1:6" ht="48.75" customHeight="1" collapsed="1" x14ac:dyDescent="0.25">
      <c r="A30" s="2">
        <v>19</v>
      </c>
      <c r="B30" s="27" t="s">
        <v>19</v>
      </c>
      <c r="C30" s="27"/>
      <c r="D30" s="27"/>
      <c r="E30" s="20">
        <v>31</v>
      </c>
      <c r="F30" s="21">
        <v>12230002.859999999</v>
      </c>
    </row>
    <row r="32" spans="1:6" x14ac:dyDescent="0.25">
      <c r="A32" s="25" t="s">
        <v>23</v>
      </c>
      <c r="B32" s="25"/>
      <c r="C32" s="25"/>
      <c r="D32" s="25"/>
      <c r="E32" s="25"/>
      <c r="F32" s="25"/>
    </row>
    <row r="34" spans="1:7" ht="60" x14ac:dyDescent="0.25">
      <c r="A34" s="40" t="s">
        <v>10</v>
      </c>
      <c r="B34" s="41"/>
      <c r="C34" s="41"/>
      <c r="D34" s="42"/>
      <c r="E34" s="2" t="s">
        <v>10</v>
      </c>
      <c r="F34" s="2" t="s">
        <v>20</v>
      </c>
    </row>
    <row r="35" spans="1:7" x14ac:dyDescent="0.25">
      <c r="A35" s="43" t="s">
        <v>21</v>
      </c>
      <c r="B35" s="44"/>
      <c r="C35" s="44"/>
      <c r="D35" s="45"/>
      <c r="E35" s="15">
        <f>SUM(E36:E40)</f>
        <v>48</v>
      </c>
      <c r="F35" s="16">
        <f>SUM(F36:F40)</f>
        <v>45169699.799999997</v>
      </c>
      <c r="G35" s="22"/>
    </row>
    <row r="36" spans="1:7" ht="30" customHeight="1" x14ac:dyDescent="0.25">
      <c r="A36" s="34" t="s">
        <v>11</v>
      </c>
      <c r="B36" s="35"/>
      <c r="C36" s="35"/>
      <c r="D36" s="36"/>
      <c r="E36" s="8">
        <f>E25</f>
        <v>0</v>
      </c>
      <c r="F36" s="9">
        <f>F25</f>
        <v>0</v>
      </c>
    </row>
    <row r="37" spans="1:7" ht="30" customHeight="1" x14ac:dyDescent="0.25">
      <c r="A37" s="34" t="s">
        <v>30</v>
      </c>
      <c r="B37" s="35"/>
      <c r="C37" s="35"/>
      <c r="D37" s="36"/>
      <c r="E37" s="8">
        <f>E26</f>
        <v>0</v>
      </c>
      <c r="F37" s="9">
        <f>F26</f>
        <v>0</v>
      </c>
    </row>
    <row r="38" spans="1:7" ht="30" customHeight="1" x14ac:dyDescent="0.25">
      <c r="A38" s="34" t="s">
        <v>12</v>
      </c>
      <c r="B38" s="35"/>
      <c r="C38" s="35"/>
      <c r="D38" s="36"/>
      <c r="E38" s="8">
        <f>E30</f>
        <v>31</v>
      </c>
      <c r="F38" s="9">
        <f>F30</f>
        <v>12230002.859999999</v>
      </c>
    </row>
    <row r="39" spans="1:7" ht="30" customHeight="1" x14ac:dyDescent="0.25">
      <c r="A39" s="34" t="s">
        <v>13</v>
      </c>
      <c r="B39" s="35"/>
      <c r="C39" s="35"/>
      <c r="D39" s="36"/>
      <c r="E39" s="8">
        <f>E29</f>
        <v>8</v>
      </c>
      <c r="F39" s="9">
        <f>F29</f>
        <v>21136839.34</v>
      </c>
    </row>
    <row r="40" spans="1:7" ht="45" customHeight="1" x14ac:dyDescent="0.25">
      <c r="A40" s="34" t="s">
        <v>22</v>
      </c>
      <c r="B40" s="35"/>
      <c r="C40" s="35"/>
      <c r="D40" s="36"/>
      <c r="E40" s="8">
        <f>COUNTIF(C6:C20,120)+COUNTIF(C6:C20,130)+COUNTIF(C6:C20,131)+COUNTIF(C6:C20,121)+COUNTIF(C6:C20,132)+COUNTIF(C6:C20,122)</f>
        <v>9</v>
      </c>
      <c r="F40" s="9">
        <f>SUMIF(C6:C20,120,F6:F20)+SUMIF(C6:C20,130,F6:F20)+SUMIF(C6:C20,131,F6:F20)+SUMIF(C6:C20,121,F6:F20)+SUMIF(C6:C20,132,F6:F20)+SUMIF(C6:C20,122,F6:F20)</f>
        <v>11802857.600000001</v>
      </c>
    </row>
    <row r="41" spans="1:7" ht="58.5" customHeight="1" x14ac:dyDescent="0.25">
      <c r="A41" s="37" t="s">
        <v>14</v>
      </c>
      <c r="B41" s="38"/>
      <c r="C41" s="38"/>
      <c r="D41" s="39"/>
      <c r="E41" s="8">
        <f>COUNTIF(C6:C20,131)+COUNTIF(C6:C20,121)+COUNTIF(C6:C20,132)+COUNTIF(C6:C20,122)</f>
        <v>5</v>
      </c>
      <c r="F41" s="9">
        <f>SUMIF(C6:C20,131,F6:F20)+SUMIF(C6:C20,121,F6:F20)+SUMIF(C6:C20,132,F6:F20)+SUMIF(C6:C20,122,F6:F20)</f>
        <v>9661096.4000000004</v>
      </c>
    </row>
    <row r="44" spans="1:7" x14ac:dyDescent="0.25">
      <c r="A44" s="33" t="s">
        <v>28</v>
      </c>
      <c r="B44" s="33"/>
      <c r="C44" s="1"/>
    </row>
    <row r="45" spans="1:7" x14ac:dyDescent="0.25">
      <c r="A45" s="33" t="s">
        <v>27</v>
      </c>
      <c r="B45" s="33"/>
      <c r="C45" s="5" t="s">
        <v>0</v>
      </c>
    </row>
  </sheetData>
  <mergeCells count="21">
    <mergeCell ref="A44:B44"/>
    <mergeCell ref="A45:B45"/>
    <mergeCell ref="A40:D40"/>
    <mergeCell ref="A41:D41"/>
    <mergeCell ref="A34:D34"/>
    <mergeCell ref="A35:D35"/>
    <mergeCell ref="A36:D36"/>
    <mergeCell ref="A38:D38"/>
    <mergeCell ref="A39:D39"/>
    <mergeCell ref="A37:D37"/>
    <mergeCell ref="A1:F1"/>
    <mergeCell ref="A32:F32"/>
    <mergeCell ref="A3:F3"/>
    <mergeCell ref="A22:F22"/>
    <mergeCell ref="B24:D24"/>
    <mergeCell ref="B25:D25"/>
    <mergeCell ref="B27:D27"/>
    <mergeCell ref="B30:D30"/>
    <mergeCell ref="B29:D29"/>
    <mergeCell ref="B28:D28"/>
    <mergeCell ref="B26:D26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2025-11-05T06:25:20Z</dcterms:modified>
</cp:coreProperties>
</file>