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договорах'!$A$1:$F$60</definedName>
    <definedName name="_xlnm.Print_Area" localSheetId="1">'Сведения о товарах РФ'!$A$1:$G$17</definedName>
  </definedNames>
  <calcPr calcId="145621"/>
</workbook>
</file>

<file path=xl/calcChain.xml><?xml version="1.0" encoding="utf-8"?>
<calcChain xmlns="http://schemas.openxmlformats.org/spreadsheetml/2006/main">
  <c r="E49" i="3" l="1"/>
  <c r="F49" i="3" l="1"/>
  <c r="E37" i="3" l="1"/>
  <c r="F37" i="3" l="1"/>
  <c r="F38" i="3" s="1"/>
  <c r="E38" i="3" l="1"/>
  <c r="E50" i="3" s="1"/>
  <c r="E55" i="3"/>
  <c r="F55" i="3" l="1"/>
  <c r="F53" i="3" l="1"/>
  <c r="F54" i="3"/>
  <c r="F52" i="3"/>
  <c r="E53" i="3"/>
  <c r="E54" i="3"/>
  <c r="E52" i="3"/>
  <c r="F51" i="3" l="1"/>
  <c r="E51" i="3"/>
  <c r="F56" i="3" l="1"/>
  <c r="E56" i="3"/>
  <c r="F50" i="3" l="1"/>
  <c r="E48" i="3" l="1"/>
  <c r="E47" i="3" s="1"/>
  <c r="F48" i="3"/>
  <c r="F47" i="3" s="1"/>
</calcChain>
</file>

<file path=xl/comments1.xml><?xml version="1.0" encoding="utf-8"?>
<comments xmlns="http://schemas.openxmlformats.org/spreadsheetml/2006/main">
  <authors>
    <author>Автор</author>
  </authors>
  <commentLis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<sst xmlns="http://schemas.openxmlformats.org/spreadsheetml/2006/main" count="134" uniqueCount="120">
  <si>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</si>
  <si>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</si>
  <si>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</si>
  <si>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</si>
  <si>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</si>
  <si>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</si>
  <si>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</si>
  <si>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</si>
  <si>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</si>
  <si>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</si>
  <si>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</si>
  <si>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</si>
  <si>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</si>
  <si>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</si>
  <si>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</si>
  <si>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</si>
  <si>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</si>
  <si>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</si>
  <si>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</si>
  <si>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</si>
  <si>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</si>
  <si>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</si>
  <si>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</si>
  <si>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</si>
  <si>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</si>
  <si>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</si>
  <si>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</si>
  <si>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</si>
  <si>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</si>
  <si>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</si>
  <si>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</si>
  <si>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</si>
  <si>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</si>
  <si>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</si>
  <si>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</si>
  <si>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</si>
  <si>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</si>
  <si>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</si>
  <si>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</si>
  <si>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</si>
  <si>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</si>
  <si>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</si>
  <si>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</si>
  <si>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управления по закупкам</t>
  </si>
  <si>
    <t>Ведущий специалист отдела конкурсных торгов</t>
  </si>
  <si>
    <t>58601045152230000890000</t>
  </si>
  <si>
    <t>58601045152230000930000</t>
  </si>
  <si>
    <t>26.51.6</t>
  </si>
  <si>
    <t>Инструменты и приборы прочие для измерения, контроля и испытаний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</si>
  <si>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июле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</si>
  <si>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Обслуживание охранно-пожарной сигнализации зданий производственной базы Кондинского филиала и подстанции МДФ</t>
  </si>
  <si>
    <t>58601045152230001140000</t>
  </si>
  <si>
    <t>Поставка технической литературы, журналов</t>
  </si>
  <si>
    <t>58601045152230001150000</t>
  </si>
  <si>
    <t>Поставка бытовой техники</t>
  </si>
  <si>
    <t>58601045152230001160000</t>
  </si>
  <si>
    <t>Поставка материалов для обустройства блочно- модульного здания по адресу: г. Советский, ул. Коммунистическая, д. 47Б для нужд АО "ЮРЭСК"</t>
  </si>
  <si>
    <t>58601045152230001170000</t>
  </si>
  <si>
    <t>Поставка запасных частей для транспорта машин и механизмов.</t>
  </si>
  <si>
    <t>58601045152230001180000</t>
  </si>
  <si>
    <t>Поставка средств пожаротушения</t>
  </si>
  <si>
    <t>58601045152230001190000</t>
  </si>
  <si>
    <t>Поставка офисных кресел и стульев</t>
  </si>
  <si>
    <t>58601045152230001200000</t>
  </si>
  <si>
    <t>Поставка прицепов для нужд АО "ЮРЭСК"(2 лота)</t>
  </si>
  <si>
    <t>58601045152230001210000</t>
  </si>
  <si>
    <t>Поставка автомобиля УАЗ-390995 для нужд АО "ЮРЭСК"</t>
  </si>
  <si>
    <t>58601045152230001220000</t>
  </si>
  <si>
    <t>Поставка инструмента</t>
  </si>
  <si>
    <t>58601045152230001230000</t>
  </si>
  <si>
    <t>Капитальный ремонт распределительных сетей 0,4-10 кВ АО «ЮРЭСК» на территории ХМАО-Югра.</t>
  </si>
  <si>
    <t>58601045152230001240000</t>
  </si>
  <si>
    <t>Оказание услуг по проведению ежегодного аудита</t>
  </si>
  <si>
    <t>58601045152230001250000</t>
  </si>
  <si>
    <t>Поставка лестниц</t>
  </si>
  <si>
    <t>58601045152230001260000</t>
  </si>
  <si>
    <t>Оказание услуг по проведению ХАРГ, ФХА для нужд АО «ЮРЭСК»</t>
  </si>
  <si>
    <t>58601045152230001270000</t>
  </si>
  <si>
    <t>Расчистка охранных зон ВЛ-6(10) кВ АО «ЮРЭСК» от древесно-кустарниковой растительности (ДКР), расширение просеки и валка угрожающих деревьев в ХМАО-Югре.</t>
  </si>
  <si>
    <t>58601045152230001280000</t>
  </si>
  <si>
    <t>Приобретение сервиса, осуществляющего мониторинг социальных сетей и средств массовой информации</t>
  </si>
  <si>
    <t>58601045152230001290000</t>
  </si>
  <si>
    <t>Благоустройство земельного участка производственной базы Кондинского филиала АО «ЮРЭСК»</t>
  </si>
  <si>
    <t>58601045152230001300000</t>
  </si>
  <si>
    <t>Оказание услуг финансовой аренды (лизинга) легковых автомобилей для нужд АО "ЮРЭСК"Лот №4 - Toyota Granvia II (или эквивалент) в количестве 1 единица</t>
  </si>
  <si>
    <t>58601045152230001340000</t>
  </si>
  <si>
    <t>Поставка бытовой химии</t>
  </si>
  <si>
    <t>58601045152230001350000</t>
  </si>
  <si>
    <t>Поставка бортов на полуприцеп</t>
  </si>
  <si>
    <t>58601045152230001360000</t>
  </si>
  <si>
    <t>Поставка арматуры для монтажа кабелей</t>
  </si>
  <si>
    <t>58601045152230001370000</t>
  </si>
  <si>
    <t>Оказание услуг финансовой аренды (лизинга) легковых автомобилей для нужд АО "ЮРЭСК"Лот №1 - Газель Next (или эквивалент) в количестве 2 единицы</t>
  </si>
  <si>
    <t>58601045152230001310000</t>
  </si>
  <si>
    <t>Оказание услуг финансовой аренды (лизинга) легковых автомобилей для нужд АО "ЮРЭСК"Лот №2 - Газель Next (или эквивалент) в количестве 3 единицы</t>
  </si>
  <si>
    <t>58601045152230001320000</t>
  </si>
  <si>
    <t>Оказание услуг финансовой аренды (лизинга) легковых автомобилей для нужд АО "ЮРЭСК"Лот №3 - Haval GWM POER (или эквивалент) в количестве 2 единицы</t>
  </si>
  <si>
    <t>58601045152230001330000</t>
  </si>
  <si>
    <t>Поставка седельных тягачей с КМУ, с буром, с корзиной для подъема людей, с полуприцепом для нужд АО "ЮРЭСК"</t>
  </si>
  <si>
    <t>58601045152230001380000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</si>
  <si>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</si>
  <si>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</si>
  <si>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</si>
  <si>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</si>
  <si>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</si>
  <si>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</si>
  <si>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26.11</t>
  </si>
  <si>
    <t>Компоненты электронные</t>
  </si>
  <si>
    <t>27.12.2</t>
  </si>
  <si>
    <t>Устройства коммутации или защиты электрических цепей на напряжение не более 1 кВ</t>
  </si>
  <si>
    <t>27.20.21.000</t>
  </si>
  <si>
    <t>Аккумуляторы свинцовые для запуска поршневых двигателей</t>
  </si>
  <si>
    <t>29.20.23.110</t>
  </si>
  <si>
    <t>Прицепы (полуприцепы) к легковым и грузовым автомобилям, мотоциклам, мотороллерам и квадрициклам</t>
  </si>
  <si>
    <t>26.30.11.150</t>
  </si>
  <si>
    <t>Средства связи радиоэлектронные</t>
  </si>
  <si>
    <t>27.32</t>
  </si>
  <si>
    <t>Провода и кабели электронные и электрические прочие</t>
  </si>
  <si>
    <t>27.40</t>
  </si>
  <si>
    <t>Оборудование электрическое осветительное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</si>
</sst>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abSelected="1" zoomScale="80" zoomScaleNormal="80" workbookViewId="0">
      <selection activeCell="H54" sqref="H5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3" t="s">
        <v>49</v>
      </c>
      <c r="B1" s="33"/>
      <c r="C1" s="33"/>
      <c r="D1" s="33"/>
      <c r="E1" s="33"/>
      <c r="F1" s="33"/>
    </row>
    <row r="3" spans="1:6" ht="33" customHeight="1" x14ac:dyDescent="0.25">
      <c r="A3" s="34" t="s">
        <v>1</v>
      </c>
      <c r="B3" s="34"/>
      <c r="C3" s="34"/>
      <c r="D3" s="34"/>
      <c r="E3" s="34"/>
      <c r="F3" s="34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60" x14ac:dyDescent="0.25">
      <c r="A6" s="15">
        <v>1</v>
      </c>
      <c r="B6" s="16" t="s">
        <v>50</v>
      </c>
      <c r="C6" s="17">
        <v>131</v>
      </c>
      <c r="D6" s="18" t="s">
        <v>51</v>
      </c>
      <c r="E6" s="22">
        <v>45110</v>
      </c>
      <c r="F6" s="19">
        <v>215892</v>
      </c>
    </row>
    <row r="7" spans="1:6" ht="30" x14ac:dyDescent="0.25">
      <c r="A7" s="15">
        <v>2</v>
      </c>
      <c r="B7" s="16" t="s">
        <v>52</v>
      </c>
      <c r="C7" s="17">
        <v>130</v>
      </c>
      <c r="D7" s="18" t="s">
        <v>53</v>
      </c>
      <c r="E7" s="22">
        <v>45110</v>
      </c>
      <c r="F7" s="19">
        <v>232686</v>
      </c>
    </row>
    <row r="8" spans="1:6" x14ac:dyDescent="0.25">
      <c r="A8" s="15">
        <v>3</v>
      </c>
      <c r="B8" s="16" t="s">
        <v>54</v>
      </c>
      <c r="C8" s="17">
        <v>130</v>
      </c>
      <c r="D8" s="18" t="s">
        <v>55</v>
      </c>
      <c r="E8" s="22">
        <v>45110</v>
      </c>
      <c r="F8" s="19">
        <v>519774</v>
      </c>
    </row>
    <row r="9" spans="1:6" ht="75" x14ac:dyDescent="0.25">
      <c r="A9" s="15">
        <v>4</v>
      </c>
      <c r="B9" s="16" t="s">
        <v>56</v>
      </c>
      <c r="C9" s="17">
        <v>121</v>
      </c>
      <c r="D9" s="18" t="s">
        <v>57</v>
      </c>
      <c r="E9" s="22">
        <v>45111</v>
      </c>
      <c r="F9" s="19">
        <v>622188</v>
      </c>
    </row>
    <row r="10" spans="1:6" ht="30" x14ac:dyDescent="0.25">
      <c r="A10" s="15">
        <v>5</v>
      </c>
      <c r="B10" s="16" t="s">
        <v>58</v>
      </c>
      <c r="C10" s="17">
        <v>130</v>
      </c>
      <c r="D10" s="18" t="s">
        <v>59</v>
      </c>
      <c r="E10" s="22">
        <v>45111</v>
      </c>
      <c r="F10" s="19">
        <v>245580</v>
      </c>
    </row>
    <row r="11" spans="1:6" x14ac:dyDescent="0.25">
      <c r="A11" s="15">
        <v>6</v>
      </c>
      <c r="B11" s="16" t="s">
        <v>60</v>
      </c>
      <c r="C11" s="17">
        <v>130</v>
      </c>
      <c r="D11" s="18" t="s">
        <v>61</v>
      </c>
      <c r="E11" s="22">
        <v>45111</v>
      </c>
      <c r="F11" s="19">
        <v>95859.6</v>
      </c>
    </row>
    <row r="12" spans="1:6" x14ac:dyDescent="0.25">
      <c r="A12" s="15">
        <v>7</v>
      </c>
      <c r="B12" s="16" t="s">
        <v>62</v>
      </c>
      <c r="C12" s="17">
        <v>131</v>
      </c>
      <c r="D12" s="18" t="s">
        <v>63</v>
      </c>
      <c r="E12" s="22">
        <v>45114</v>
      </c>
      <c r="F12" s="19">
        <v>1209875</v>
      </c>
    </row>
    <row r="13" spans="1:6" ht="30" x14ac:dyDescent="0.25">
      <c r="A13" s="15">
        <v>8</v>
      </c>
      <c r="B13" s="16" t="s">
        <v>64</v>
      </c>
      <c r="C13" s="17">
        <v>120</v>
      </c>
      <c r="D13" s="18" t="s">
        <v>65</v>
      </c>
      <c r="E13" s="22">
        <v>45117</v>
      </c>
      <c r="F13" s="19">
        <v>278388</v>
      </c>
    </row>
    <row r="14" spans="1:6" ht="30" x14ac:dyDescent="0.25">
      <c r="A14" s="15">
        <v>9</v>
      </c>
      <c r="B14" s="16" t="s">
        <v>66</v>
      </c>
      <c r="C14" s="17">
        <v>121</v>
      </c>
      <c r="D14" s="18" t="s">
        <v>67</v>
      </c>
      <c r="E14" s="22">
        <v>45117</v>
      </c>
      <c r="F14" s="19">
        <v>1455000</v>
      </c>
    </row>
    <row r="15" spans="1:6" x14ac:dyDescent="0.25">
      <c r="A15" s="15">
        <v>10</v>
      </c>
      <c r="B15" s="16" t="s">
        <v>68</v>
      </c>
      <c r="C15" s="17">
        <v>130</v>
      </c>
      <c r="D15" s="18" t="s">
        <v>69</v>
      </c>
      <c r="E15" s="22">
        <v>45117</v>
      </c>
      <c r="F15" s="19">
        <v>1708828.8</v>
      </c>
    </row>
    <row r="16" spans="1:6" ht="60" x14ac:dyDescent="0.25">
      <c r="A16" s="15">
        <v>11</v>
      </c>
      <c r="B16" s="16" t="s">
        <v>70</v>
      </c>
      <c r="C16" s="17">
        <v>121</v>
      </c>
      <c r="D16" s="18" t="s">
        <v>71</v>
      </c>
      <c r="E16" s="22">
        <v>45117</v>
      </c>
      <c r="F16" s="19">
        <v>73536602.670000002</v>
      </c>
    </row>
    <row r="17" spans="1:6" ht="30" x14ac:dyDescent="0.25">
      <c r="A17" s="15">
        <v>12</v>
      </c>
      <c r="B17" s="16" t="s">
        <v>72</v>
      </c>
      <c r="C17" s="17">
        <v>120</v>
      </c>
      <c r="D17" s="18" t="s">
        <v>73</v>
      </c>
      <c r="E17" s="22">
        <v>45119</v>
      </c>
      <c r="F17" s="19">
        <v>858750</v>
      </c>
    </row>
    <row r="18" spans="1:6" x14ac:dyDescent="0.25">
      <c r="A18" s="15">
        <v>13</v>
      </c>
      <c r="B18" s="16" t="s">
        <v>74</v>
      </c>
      <c r="C18" s="17">
        <v>131</v>
      </c>
      <c r="D18" s="18" t="s">
        <v>75</v>
      </c>
      <c r="E18" s="22">
        <v>45119</v>
      </c>
      <c r="F18" s="19">
        <v>230158.71</v>
      </c>
    </row>
    <row r="19" spans="1:6" ht="30" x14ac:dyDescent="0.25">
      <c r="A19" s="15">
        <v>14</v>
      </c>
      <c r="B19" s="16" t="s">
        <v>76</v>
      </c>
      <c r="C19" s="17">
        <v>121</v>
      </c>
      <c r="D19" s="18" t="s">
        <v>77</v>
      </c>
      <c r="E19" s="22">
        <v>45124</v>
      </c>
      <c r="F19" s="19">
        <v>498074.06</v>
      </c>
    </row>
    <row r="20" spans="1:6" ht="75" x14ac:dyDescent="0.25">
      <c r="A20" s="15">
        <v>15</v>
      </c>
      <c r="B20" s="16" t="s">
        <v>78</v>
      </c>
      <c r="C20" s="17">
        <v>120</v>
      </c>
      <c r="D20" s="18" t="s">
        <v>79</v>
      </c>
      <c r="E20" s="22">
        <v>45124</v>
      </c>
      <c r="F20" s="19">
        <v>26847959.289999999</v>
      </c>
    </row>
    <row r="21" spans="1:6" ht="60" x14ac:dyDescent="0.25">
      <c r="A21" s="15">
        <v>16</v>
      </c>
      <c r="B21" s="16" t="s">
        <v>80</v>
      </c>
      <c r="C21" s="17">
        <v>121</v>
      </c>
      <c r="D21" s="18" t="s">
        <v>81</v>
      </c>
      <c r="E21" s="22">
        <v>45126</v>
      </c>
      <c r="F21" s="19">
        <v>588000</v>
      </c>
    </row>
    <row r="22" spans="1:6" ht="45" x14ac:dyDescent="0.25">
      <c r="A22" s="15">
        <v>17</v>
      </c>
      <c r="B22" s="16" t="s">
        <v>82</v>
      </c>
      <c r="C22" s="17">
        <v>220</v>
      </c>
      <c r="D22" s="18" t="s">
        <v>83</v>
      </c>
      <c r="E22" s="22">
        <v>45127</v>
      </c>
      <c r="F22" s="19">
        <v>398276.7</v>
      </c>
    </row>
    <row r="23" spans="1:6" ht="75" x14ac:dyDescent="0.25">
      <c r="A23" s="15">
        <v>18</v>
      </c>
      <c r="B23" s="16" t="s">
        <v>84</v>
      </c>
      <c r="C23" s="17">
        <v>120</v>
      </c>
      <c r="D23" s="18" t="s">
        <v>85</v>
      </c>
      <c r="E23" s="22">
        <v>45131</v>
      </c>
      <c r="F23" s="19">
        <v>15406295.220000001</v>
      </c>
    </row>
    <row r="24" spans="1:6" x14ac:dyDescent="0.25">
      <c r="A24" s="15">
        <v>19</v>
      </c>
      <c r="B24" s="16" t="s">
        <v>86</v>
      </c>
      <c r="C24" s="17">
        <v>130</v>
      </c>
      <c r="D24" s="18" t="s">
        <v>87</v>
      </c>
      <c r="E24" s="22">
        <v>45131</v>
      </c>
      <c r="F24" s="19">
        <v>571820.98</v>
      </c>
    </row>
    <row r="25" spans="1:6" x14ac:dyDescent="0.25">
      <c r="A25" s="15">
        <v>20</v>
      </c>
      <c r="B25" s="16" t="s">
        <v>88</v>
      </c>
      <c r="C25" s="17">
        <v>131</v>
      </c>
      <c r="D25" s="18" t="s">
        <v>89</v>
      </c>
      <c r="E25" s="22">
        <v>45131</v>
      </c>
      <c r="F25" s="19">
        <v>363830.56</v>
      </c>
    </row>
    <row r="26" spans="1:6" ht="30" x14ac:dyDescent="0.25">
      <c r="A26" s="15">
        <v>21</v>
      </c>
      <c r="B26" s="16" t="s">
        <v>90</v>
      </c>
      <c r="C26" s="17">
        <v>130</v>
      </c>
      <c r="D26" s="18" t="s">
        <v>91</v>
      </c>
      <c r="E26" s="22">
        <v>45131</v>
      </c>
      <c r="F26" s="19">
        <v>935818.8</v>
      </c>
    </row>
    <row r="27" spans="1:6" ht="75" x14ac:dyDescent="0.25">
      <c r="A27" s="15">
        <v>22</v>
      </c>
      <c r="B27" s="16" t="s">
        <v>92</v>
      </c>
      <c r="C27" s="17">
        <v>120</v>
      </c>
      <c r="D27" s="18" t="s">
        <v>93</v>
      </c>
      <c r="E27" s="22">
        <v>45131</v>
      </c>
      <c r="F27" s="19">
        <v>9569665.1500000004</v>
      </c>
    </row>
    <row r="28" spans="1:6" ht="75" x14ac:dyDescent="0.25">
      <c r="A28" s="15">
        <v>23</v>
      </c>
      <c r="B28" s="16" t="s">
        <v>94</v>
      </c>
      <c r="C28" s="17">
        <v>120</v>
      </c>
      <c r="D28" s="18" t="s">
        <v>95</v>
      </c>
      <c r="E28" s="22">
        <v>45131</v>
      </c>
      <c r="F28" s="19">
        <v>14347030.9</v>
      </c>
    </row>
    <row r="29" spans="1:6" ht="75" x14ac:dyDescent="0.25">
      <c r="A29" s="15">
        <v>24</v>
      </c>
      <c r="B29" s="16" t="s">
        <v>96</v>
      </c>
      <c r="C29" s="17">
        <v>120</v>
      </c>
      <c r="D29" s="18" t="s">
        <v>97</v>
      </c>
      <c r="E29" s="22">
        <v>45131</v>
      </c>
      <c r="F29" s="19">
        <v>11498020.539999999</v>
      </c>
    </row>
    <row r="30" spans="1:6" ht="60" x14ac:dyDescent="0.25">
      <c r="A30" s="15">
        <v>25</v>
      </c>
      <c r="B30" s="16" t="s">
        <v>98</v>
      </c>
      <c r="C30" s="17">
        <v>220</v>
      </c>
      <c r="D30" s="18" t="s">
        <v>99</v>
      </c>
      <c r="E30" s="22">
        <v>45135</v>
      </c>
      <c r="F30" s="19">
        <v>41985400</v>
      </c>
    </row>
    <row r="32" spans="1:6" ht="30.75" customHeight="1" x14ac:dyDescent="0.25">
      <c r="A32" s="34" t="s">
        <v>7</v>
      </c>
      <c r="B32" s="34"/>
      <c r="C32" s="34"/>
      <c r="D32" s="34"/>
      <c r="E32" s="34"/>
      <c r="F32" s="34"/>
    </row>
    <row r="34" spans="1:6" ht="75" x14ac:dyDescent="0.25">
      <c r="A34" s="2" t="s">
        <v>3</v>
      </c>
      <c r="B34" s="35" t="s">
        <v>8</v>
      </c>
      <c r="C34" s="35"/>
      <c r="D34" s="35"/>
      <c r="E34" s="2" t="s">
        <v>9</v>
      </c>
      <c r="F34" s="2" t="s">
        <v>17</v>
      </c>
    </row>
    <row r="35" spans="1:6" ht="30" customHeight="1" x14ac:dyDescent="0.25">
      <c r="A35" s="2">
        <v>26</v>
      </c>
      <c r="B35" s="36" t="s">
        <v>16</v>
      </c>
      <c r="C35" s="36"/>
      <c r="D35" s="36"/>
      <c r="E35" s="5">
        <v>0</v>
      </c>
      <c r="F35" s="4">
        <v>0</v>
      </c>
    </row>
    <row r="36" spans="1:6" ht="45" customHeight="1" x14ac:dyDescent="0.25">
      <c r="A36" s="2">
        <v>27</v>
      </c>
      <c r="B36" s="36" t="s">
        <v>18</v>
      </c>
      <c r="C36" s="36"/>
      <c r="D36" s="36"/>
      <c r="E36" s="13">
        <v>2</v>
      </c>
      <c r="F36" s="14">
        <v>375105.17</v>
      </c>
    </row>
    <row r="37" spans="1:6" ht="30" hidden="1" customHeight="1" outlineLevel="1" x14ac:dyDescent="0.25">
      <c r="A37" s="9" t="s">
        <v>32</v>
      </c>
      <c r="B37" s="38" t="s">
        <v>33</v>
      </c>
      <c r="C37" s="38"/>
      <c r="D37" s="38"/>
      <c r="E37" s="13">
        <f>COUNTIF(C6:C30,220)</f>
        <v>2</v>
      </c>
      <c r="F37" s="14">
        <f>SUMIF(C6:C30,220,F6:F30)</f>
        <v>42383676.700000003</v>
      </c>
    </row>
    <row r="38" spans="1:6" ht="30" hidden="1" customHeight="1" outlineLevel="1" x14ac:dyDescent="0.25">
      <c r="A38" s="12" t="s">
        <v>34</v>
      </c>
      <c r="B38" s="37" t="s">
        <v>18</v>
      </c>
      <c r="C38" s="37"/>
      <c r="D38" s="37"/>
      <c r="E38" s="30">
        <f>E36+E37</f>
        <v>4</v>
      </c>
      <c r="F38" s="31">
        <f>F37+F36</f>
        <v>42758781.870000005</v>
      </c>
    </row>
    <row r="39" spans="1:6" ht="48.75" customHeight="1" collapsed="1" x14ac:dyDescent="0.25">
      <c r="A39" s="2">
        <v>28</v>
      </c>
      <c r="B39" s="36" t="s">
        <v>19</v>
      </c>
      <c r="C39" s="36"/>
      <c r="D39" s="36"/>
      <c r="E39" s="13">
        <v>21</v>
      </c>
      <c r="F39" s="14">
        <v>1806031.37</v>
      </c>
    </row>
    <row r="40" spans="1:6" ht="75" customHeight="1" x14ac:dyDescent="0.25">
      <c r="A40" s="24">
        <v>29</v>
      </c>
      <c r="B40" s="36" t="s">
        <v>35</v>
      </c>
      <c r="C40" s="36"/>
      <c r="D40" s="36"/>
      <c r="E40" s="13">
        <v>0</v>
      </c>
      <c r="F40" s="14">
        <v>0</v>
      </c>
    </row>
    <row r="41" spans="1:6" ht="60" customHeight="1" x14ac:dyDescent="0.25">
      <c r="A41" s="32">
        <v>30</v>
      </c>
      <c r="B41" s="36" t="s">
        <v>36</v>
      </c>
      <c r="C41" s="36"/>
      <c r="D41" s="36"/>
      <c r="E41" s="13">
        <v>0</v>
      </c>
      <c r="F41" s="14">
        <v>0</v>
      </c>
    </row>
    <row r="42" spans="1:6" ht="92.25" customHeight="1" x14ac:dyDescent="0.25">
      <c r="A42" s="32">
        <v>31</v>
      </c>
      <c r="B42" s="36" t="s">
        <v>37</v>
      </c>
      <c r="C42" s="36"/>
      <c r="D42" s="36"/>
      <c r="E42" s="13">
        <v>0</v>
      </c>
      <c r="F42" s="14">
        <v>0</v>
      </c>
    </row>
    <row r="44" spans="1:6" x14ac:dyDescent="0.25">
      <c r="A44" s="34" t="s">
        <v>31</v>
      </c>
      <c r="B44" s="34"/>
      <c r="C44" s="34"/>
      <c r="D44" s="34"/>
      <c r="E44" s="34"/>
      <c r="F44" s="34"/>
    </row>
    <row r="46" spans="1:6" ht="60" x14ac:dyDescent="0.25">
      <c r="A46" s="46" t="s">
        <v>10</v>
      </c>
      <c r="B46" s="47"/>
      <c r="C46" s="47"/>
      <c r="D46" s="48"/>
      <c r="E46" s="2" t="s">
        <v>10</v>
      </c>
      <c r="F46" s="2" t="s">
        <v>20</v>
      </c>
    </row>
    <row r="47" spans="1:6" x14ac:dyDescent="0.25">
      <c r="A47" s="49" t="s">
        <v>21</v>
      </c>
      <c r="B47" s="50"/>
      <c r="C47" s="50"/>
      <c r="D47" s="51"/>
      <c r="E47" s="20">
        <f>SUM(E48:E55)</f>
        <v>48</v>
      </c>
      <c r="F47" s="21">
        <f>SUM(F48:F55)</f>
        <v>206400911.52000001</v>
      </c>
    </row>
    <row r="48" spans="1:6" ht="30" customHeight="1" x14ac:dyDescent="0.25">
      <c r="A48" s="40" t="s">
        <v>11</v>
      </c>
      <c r="B48" s="41"/>
      <c r="C48" s="41"/>
      <c r="D48" s="42"/>
      <c r="E48" s="13">
        <f>E35</f>
        <v>0</v>
      </c>
      <c r="F48" s="14">
        <f>F35</f>
        <v>0</v>
      </c>
    </row>
    <row r="49" spans="1:6" ht="30" customHeight="1" x14ac:dyDescent="0.25">
      <c r="A49" s="40" t="s">
        <v>12</v>
      </c>
      <c r="B49" s="41"/>
      <c r="C49" s="41"/>
      <c r="D49" s="42"/>
      <c r="E49" s="13">
        <f>E39</f>
        <v>21</v>
      </c>
      <c r="F49" s="14">
        <f>F39</f>
        <v>1806031.37</v>
      </c>
    </row>
    <row r="50" spans="1:6" ht="30" customHeight="1" x14ac:dyDescent="0.25">
      <c r="A50" s="40" t="s">
        <v>13</v>
      </c>
      <c r="B50" s="41"/>
      <c r="C50" s="41"/>
      <c r="D50" s="42"/>
      <c r="E50" s="13">
        <f>E38</f>
        <v>4</v>
      </c>
      <c r="F50" s="14">
        <f>F38</f>
        <v>42758781.870000005</v>
      </c>
    </row>
    <row r="51" spans="1:6" ht="75" customHeight="1" x14ac:dyDescent="0.25">
      <c r="A51" s="40" t="s">
        <v>38</v>
      </c>
      <c r="B51" s="41"/>
      <c r="C51" s="41"/>
      <c r="D51" s="42"/>
      <c r="E51" s="13">
        <f>SUM(E52:E54)</f>
        <v>0</v>
      </c>
      <c r="F51" s="14">
        <f>SUM(F52:F54)</f>
        <v>0</v>
      </c>
    </row>
    <row r="52" spans="1:6" ht="75" customHeight="1" x14ac:dyDescent="0.25">
      <c r="A52" s="43" t="s">
        <v>39</v>
      </c>
      <c r="B52" s="44"/>
      <c r="C52" s="44"/>
      <c r="D52" s="45"/>
      <c r="E52" s="13">
        <f>E40</f>
        <v>0</v>
      </c>
      <c r="F52" s="14">
        <f>F40</f>
        <v>0</v>
      </c>
    </row>
    <row r="53" spans="1:6" ht="64.5" customHeight="1" x14ac:dyDescent="0.25">
      <c r="A53" s="43" t="s">
        <v>40</v>
      </c>
      <c r="B53" s="44"/>
      <c r="C53" s="44"/>
      <c r="D53" s="45"/>
      <c r="E53" s="13">
        <f t="shared" ref="E53:F54" si="0">E41</f>
        <v>0</v>
      </c>
      <c r="F53" s="14">
        <f t="shared" si="0"/>
        <v>0</v>
      </c>
    </row>
    <row r="54" spans="1:6" ht="92.25" customHeight="1" x14ac:dyDescent="0.25">
      <c r="A54" s="43" t="s">
        <v>41</v>
      </c>
      <c r="B54" s="44"/>
      <c r="C54" s="44"/>
      <c r="D54" s="45"/>
      <c r="E54" s="13">
        <f t="shared" si="0"/>
        <v>0</v>
      </c>
      <c r="F54" s="14">
        <f t="shared" si="0"/>
        <v>0</v>
      </c>
    </row>
    <row r="55" spans="1:6" ht="45" customHeight="1" x14ac:dyDescent="0.25">
      <c r="A55" s="40" t="s">
        <v>22</v>
      </c>
      <c r="B55" s="41"/>
      <c r="C55" s="41"/>
      <c r="D55" s="42"/>
      <c r="E55" s="13">
        <f>COUNTIF(C6:C30,120)+COUNTIF(C6:C30,130)+COUNTIF(C6:C30,131)+COUNTIF(C6:C30,121)+COUNTIF(C6:C30,132)+COUNTIF(C6:C30,122)</f>
        <v>23</v>
      </c>
      <c r="F55" s="14">
        <f>SUMIF(C6:C30,120,F6:F30)+SUMIF(C6:C30,130,F6:F30)+SUMIF(C6:C30,131,F6:F30)+SUMIF(C6:C30,121,F6:F30)+SUMIF(C6:C30,132,F6:F30)+SUMIF(C6:C30,122,F6:F30)</f>
        <v>161836098.28</v>
      </c>
    </row>
    <row r="56" spans="1:6" ht="58.5" customHeight="1" x14ac:dyDescent="0.25">
      <c r="A56" s="43" t="s">
        <v>14</v>
      </c>
      <c r="B56" s="44"/>
      <c r="C56" s="44"/>
      <c r="D56" s="45"/>
      <c r="E56" s="13">
        <f>COUNTIF(C6:C30,131)+COUNTIF(C6:C30,121)+COUNTIF(C6:C30,132)+COUNTIF(C6:C30,122)</f>
        <v>9</v>
      </c>
      <c r="F56" s="14">
        <f>SUMIF(C6:C30,131,F6:F30)+SUMIF(C6:C30,121,F6:F30)+SUMIF(C6:C30,132,F6:F30)+SUMIF(C6:C30,122,F6:F30)</f>
        <v>78719621</v>
      </c>
    </row>
    <row r="59" spans="1:6" x14ac:dyDescent="0.25">
      <c r="A59" s="39" t="s">
        <v>44</v>
      </c>
      <c r="B59" s="39"/>
      <c r="C59" s="1"/>
    </row>
    <row r="60" spans="1:6" x14ac:dyDescent="0.25">
      <c r="A60" s="39" t="s">
        <v>43</v>
      </c>
      <c r="B60" s="39"/>
      <c r="C60" s="6" t="s">
        <v>0</v>
      </c>
    </row>
  </sheetData>
  <mergeCells count="26">
    <mergeCell ref="A59:B59"/>
    <mergeCell ref="A60:B60"/>
    <mergeCell ref="A55:D55"/>
    <mergeCell ref="A56:D5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1:F1"/>
    <mergeCell ref="A44:F44"/>
    <mergeCell ref="A3:F3"/>
    <mergeCell ref="A32:F32"/>
    <mergeCell ref="B34:D34"/>
    <mergeCell ref="B42:D42"/>
    <mergeCell ref="B35:D35"/>
    <mergeCell ref="B36:D36"/>
    <mergeCell ref="B39:D39"/>
    <mergeCell ref="B38:D38"/>
    <mergeCell ref="B37:D37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2" t="s">
        <v>23</v>
      </c>
      <c r="B1" s="52"/>
      <c r="C1" s="52"/>
      <c r="D1" s="52"/>
      <c r="E1" s="52"/>
      <c r="F1" s="52"/>
      <c r="G1" s="52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5" customHeight="1" x14ac:dyDescent="0.25">
      <c r="A3" s="15">
        <v>15</v>
      </c>
      <c r="B3" s="18" t="s">
        <v>100</v>
      </c>
      <c r="C3" s="15" t="s">
        <v>101</v>
      </c>
      <c r="D3" s="15">
        <v>80</v>
      </c>
      <c r="E3" s="18" t="s">
        <v>46</v>
      </c>
      <c r="F3" s="29">
        <v>118408.8</v>
      </c>
      <c r="G3" s="29">
        <v>118408.8</v>
      </c>
    </row>
    <row r="4" spans="1:7" ht="15" customHeight="1" x14ac:dyDescent="0.25">
      <c r="A4" s="15">
        <v>22</v>
      </c>
      <c r="B4" s="18" t="s">
        <v>102</v>
      </c>
      <c r="C4" s="15" t="s">
        <v>103</v>
      </c>
      <c r="D4" s="15">
        <v>70</v>
      </c>
      <c r="E4" s="18" t="s">
        <v>46</v>
      </c>
      <c r="F4" s="29">
        <v>34984.839999999997</v>
      </c>
      <c r="G4" s="29">
        <v>21998.400000000001</v>
      </c>
    </row>
    <row r="5" spans="1:7" x14ac:dyDescent="0.25">
      <c r="A5" s="15">
        <v>23</v>
      </c>
      <c r="B5" s="18" t="s">
        <v>104</v>
      </c>
      <c r="C5" s="15" t="s">
        <v>105</v>
      </c>
      <c r="D5" s="15">
        <v>70</v>
      </c>
      <c r="E5" s="18" t="s">
        <v>46</v>
      </c>
      <c r="F5" s="29">
        <v>209392.8</v>
      </c>
      <c r="G5" s="29">
        <v>204722.4</v>
      </c>
    </row>
    <row r="6" spans="1:7" x14ac:dyDescent="0.25">
      <c r="A6" s="15">
        <v>24</v>
      </c>
      <c r="B6" s="18" t="s">
        <v>106</v>
      </c>
      <c r="C6" s="15" t="s">
        <v>107</v>
      </c>
      <c r="D6" s="15">
        <v>90</v>
      </c>
      <c r="E6" s="18" t="s">
        <v>45</v>
      </c>
      <c r="F6" s="29">
        <v>564984</v>
      </c>
      <c r="G6" s="29">
        <v>0</v>
      </c>
    </row>
    <row r="7" spans="1:7" ht="105" x14ac:dyDescent="0.25">
      <c r="A7" s="15">
        <v>45</v>
      </c>
      <c r="B7" s="18" t="s">
        <v>114</v>
      </c>
      <c r="C7" s="15" t="s">
        <v>115</v>
      </c>
      <c r="D7" s="15">
        <v>90</v>
      </c>
      <c r="E7" s="18" t="s">
        <v>42</v>
      </c>
      <c r="F7" s="29">
        <v>98600</v>
      </c>
      <c r="G7" s="29">
        <v>98600</v>
      </c>
    </row>
    <row r="8" spans="1:7" ht="15" customHeight="1" x14ac:dyDescent="0.25">
      <c r="A8" s="15">
        <v>65</v>
      </c>
      <c r="B8" s="18" t="s">
        <v>47</v>
      </c>
      <c r="C8" s="15" t="s">
        <v>48</v>
      </c>
      <c r="D8" s="15">
        <v>90</v>
      </c>
      <c r="E8" s="18" t="s">
        <v>45</v>
      </c>
      <c r="F8" s="29">
        <v>22472.240000000002</v>
      </c>
      <c r="G8" s="29">
        <v>22472.240000000002</v>
      </c>
    </row>
    <row r="9" spans="1:7" ht="15" customHeight="1" x14ac:dyDescent="0.25">
      <c r="A9" s="15">
        <v>86</v>
      </c>
      <c r="B9" s="18" t="s">
        <v>108</v>
      </c>
      <c r="C9" s="15" t="s">
        <v>109</v>
      </c>
      <c r="D9" s="15">
        <v>80</v>
      </c>
      <c r="E9" s="18" t="s">
        <v>45</v>
      </c>
      <c r="F9" s="29">
        <v>325510.83</v>
      </c>
      <c r="G9" s="29">
        <v>325163.48</v>
      </c>
    </row>
    <row r="10" spans="1:7" ht="15" customHeight="1" x14ac:dyDescent="0.25">
      <c r="A10" s="15">
        <v>89</v>
      </c>
      <c r="B10" s="18" t="s">
        <v>110</v>
      </c>
      <c r="C10" s="15" t="s">
        <v>111</v>
      </c>
      <c r="D10" s="15">
        <v>90</v>
      </c>
      <c r="E10" s="18" t="s">
        <v>59</v>
      </c>
      <c r="F10" s="29">
        <v>9600</v>
      </c>
      <c r="G10" s="29">
        <v>9600</v>
      </c>
    </row>
    <row r="11" spans="1:7" ht="105" x14ac:dyDescent="0.25">
      <c r="A11" s="15">
        <v>94</v>
      </c>
      <c r="B11" s="18" t="s">
        <v>116</v>
      </c>
      <c r="C11" s="15" t="s">
        <v>117</v>
      </c>
      <c r="D11" s="15">
        <v>80</v>
      </c>
      <c r="E11" s="18" t="s">
        <v>42</v>
      </c>
      <c r="F11" s="29">
        <v>359065.2</v>
      </c>
      <c r="G11" s="29">
        <v>359065.2</v>
      </c>
    </row>
    <row r="12" spans="1:7" ht="105" x14ac:dyDescent="0.25">
      <c r="A12" s="15">
        <v>95</v>
      </c>
      <c r="B12" s="18" t="s">
        <v>118</v>
      </c>
      <c r="C12" s="15" t="s">
        <v>119</v>
      </c>
      <c r="D12" s="15">
        <v>90</v>
      </c>
      <c r="E12" s="18" t="s">
        <v>42</v>
      </c>
      <c r="F12" s="29">
        <v>3850</v>
      </c>
      <c r="G12" s="29">
        <v>3850</v>
      </c>
    </row>
    <row r="13" spans="1:7" ht="15" customHeight="1" x14ac:dyDescent="0.25">
      <c r="A13" s="15">
        <v>206</v>
      </c>
      <c r="B13" s="18" t="s">
        <v>112</v>
      </c>
      <c r="C13" s="15" t="s">
        <v>113</v>
      </c>
      <c r="D13" s="15">
        <v>90</v>
      </c>
      <c r="E13" s="18" t="s">
        <v>65</v>
      </c>
      <c r="F13" s="29">
        <v>278388</v>
      </c>
      <c r="G13" s="29">
        <v>278388</v>
      </c>
    </row>
    <row r="14" spans="1:7" x14ac:dyDescent="0.25">
      <c r="A14" s="25"/>
      <c r="B14" s="26"/>
      <c r="C14" s="27"/>
      <c r="D14" s="27"/>
      <c r="E14" s="26"/>
      <c r="F14" s="28"/>
      <c r="G14" s="28"/>
    </row>
    <row r="16" spans="1:7" x14ac:dyDescent="0.25">
      <c r="A16" s="7" t="s">
        <v>44</v>
      </c>
      <c r="B16" s="11"/>
      <c r="C16" s="1"/>
    </row>
    <row r="17" spans="1:7" x14ac:dyDescent="0.25">
      <c r="A17" s="7" t="s">
        <v>43</v>
      </c>
      <c r="B17" s="11"/>
      <c r="D17" s="6" t="s">
        <v>0</v>
      </c>
      <c r="F17" s="23"/>
    </row>
    <row r="19" spans="1:7" x14ac:dyDescent="0.25">
      <c r="F19" s="23"/>
      <c r="G19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2023-08-02T05:35:48Z</dcterms:modified>
</cp:coreProperties>
</file>