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25" windowWidth="14805" windowHeight="5790"/>
  </bookViews>
  <sheets>
    <sheet name="Сведения о договорах" sheetId="3" r:id="rId1"/>
  </sheets>
  <definedNames>
    <definedName name="_xlnm.Print_Area" localSheetId="0">'Сведения о договорах'!$A$1:$F$47</definedName>
  </definedNames>
  <calcPr calcId="145621"/>
</workbook>
</file>

<file path=xl/calcChain.xml><?xml version="1.0" encoding="utf-8"?>
<calcChain xmlns="http://schemas.openxmlformats.org/spreadsheetml/2006/main">
  <c r="F39" i="3" l="1"/>
  <c r="E39" i="3"/>
  <c r="F30" i="3" l="1"/>
  <c r="E30" i="3"/>
  <c r="E31" i="3" l="1"/>
  <c r="E40" i="3" l="1"/>
  <c r="F40" i="3" l="1"/>
  <c r="F31" i="3" l="1"/>
  <c r="E41" i="3" l="1"/>
  <c r="E42" i="3"/>
  <c r="F42" i="3" l="1"/>
  <c r="F43" i="3" l="1"/>
  <c r="E43" i="3"/>
  <c r="F41" i="3" l="1"/>
  <c r="E38" i="3" l="1"/>
  <c r="E37" i="3" s="1"/>
  <c r="F38" i="3"/>
  <c r="F37" i="3" s="1"/>
</calcChain>
</file>

<file path=xl/comments1.xml><?xml version="1.0" encoding="utf-8"?>
<comments xmlns="http://schemas.openxmlformats.org/spreadsheetml/2006/main">
  <authors>
    <author>Автор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<sst xmlns="http://schemas.openxmlformats.org/spreadsheetml/2006/main" count="69" uniqueCount="66">
  <si>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</si>
  <si>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</si>
  <si>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</si>
  <si>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</si>
  <si>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</si>
  <si>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</si>
  <si>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</si>
  <si>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</si>
  <si>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</si>
  <si>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</si>
  <si>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</si>
  <si>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</si>
  <si>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</si>
  <si>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</si>
  <si>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</si>
  <si>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</si>
  <si>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</si>
  <si>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</si>
  <si>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</si>
  <si>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</si>
  <si>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</si>
  <si>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</si>
  <si>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</si>
  <si>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</si>
  <si>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</si>
  <si>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</si>
  <si>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</si>
  <si>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</si>
  <si>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</si>
  <si>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сведения о которых не подлежат размещению на официальном сайте в соответствии с частью 15 статьи 4 Федерального закона</t>
  </si>
  <si>
    <t>по результатам закупок, сведения о которых не подлежат размещению на официальном сайте в соответствии с частью 15 статьи 4 Федерального закона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</si>
  <si>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сентябре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</si>
  <si>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трансформаторных подстанций для нужд АО «ЮРЭСК» в п. Агириш</t>
  </si>
  <si>
    <t>58601045152250001870000</t>
  </si>
  <si>
    <t>Выполнение строительно-монтажных и пусконаладочных работ по объекту инвестиционной программы АО "ЮРЭСК": Создание оперативно-диспетчерских пунктов в филиалах АО "ЮРЭСК"</t>
  </si>
  <si>
    <t>58601045152250001890000</t>
  </si>
  <si>
    <t>Выполнение строительно-монтажных и пусконаладочных работ по объекту инвестиционной программы АО "ЮРЭСК": Сети электроснабжения 10-0,4 кВ, КТП-10/0,4 кВ в мкр. "Зеленая зона" г. Югорск (3 этап)</t>
  </si>
  <si>
    <t>58601045152250001900000</t>
  </si>
  <si>
    <t>Поставка оборудования для обеспечения производственных процессов</t>
  </si>
  <si>
    <t>58601045152250001910000</t>
  </si>
  <si>
    <t>Выполнение строительно-монтажных и пусконаладочных работ по объекту инвестиционной программы АО "ЮРЭСК": Строительство ТП№2-2 мощностью 1,26 МВА в г. Когалым</t>
  </si>
  <si>
    <t>58601045152250001930000</t>
  </si>
  <si>
    <t>Поставка канцелярских товаров</t>
  </si>
  <si>
    <t>58601045152250001940000</t>
  </si>
  <si>
    <t>Поставка трансформатора ТСЛ 1600/6/20</t>
  </si>
  <si>
    <t>58601045152250001950000</t>
  </si>
  <si>
    <t>Выполнение проектно-изыскательских работ по объекту инвестиционной программы АО "ЮРЭСК": Строительство гаража на производственной базе АО ЮРЭСК в г.Ханты-Мансийск, ул. Газовиков дом 7</t>
  </si>
  <si>
    <t>58601045152250001960000</t>
  </si>
  <si>
    <t>Выполнение работ по изготовлению и монтажу пластиковых окон и дверей</t>
  </si>
  <si>
    <t>58601045152250001970000</t>
  </si>
  <si>
    <t>Техническое обслуживание систем вентиляции и кондиционирования воздуха на объектах АО «ЮРЭСК» в г. Ханты-Мансийске</t>
  </si>
  <si>
    <t>58601045152250001980000</t>
  </si>
  <si>
    <t>Поставка моноблока RM6 для нужд Советского филиала АО "ЮРЭСК"</t>
  </si>
  <si>
    <t>58601045152250001990000</t>
  </si>
  <si>
    <t>Проведение геодезических работ по объектам электросетевого хозяйства АО "ЮРЭСК"</t>
  </si>
  <si>
    <t>58601045152250002010000</t>
  </si>
  <si>
    <t>Выполнение работ по расчистке в пределах охранной зоны ВЛ 35 - 110 кВ от древесно-кустарниковой растительности с утилизацией порубочных остатков.</t>
  </si>
  <si>
    <t>58601045152250001880000</t>
  </si>
  <si>
    <t>Выполнение строительно-монтажных и пусконаладочных работ по объекту инвестиционной программы АО "ЮРЭСК": Строительство ТП-2-52 мощностью 1,26 МВА в г. Когалым</t>
  </si>
  <si>
    <t>58601045152250001920000</t>
  </si>
  <si>
    <t>Выполнение работ по поверке приборов учета электрической энергии</t>
  </si>
  <si>
    <t>58601045152250002020000</t>
  </si>
  <si>
    <t>Оказание услуг связи</t>
  </si>
  <si>
    <t>58601045152250002000000</t>
  </si>
  <si>
    <t>Оказание услуг по проведению периодических осмотров работников Белоярского филиала АО «ЮРЭСК»</t>
  </si>
  <si>
    <t>58601045152250002030000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</si>
</sst>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7"/>
  <sheetViews>
    <sheetView tabSelected="1" zoomScale="80" zoomScaleNormal="80" workbookViewId="0">
      <selection activeCell="H43" sqref="H43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7" t="s">
        <v>31</v>
      </c>
      <c r="B1" s="37"/>
      <c r="C1" s="37"/>
      <c r="D1" s="37"/>
      <c r="E1" s="37"/>
      <c r="F1" s="37"/>
    </row>
    <row r="3" spans="1:6" ht="33" customHeight="1" x14ac:dyDescent="0.25">
      <c r="A3" s="38" t="s">
        <v>1</v>
      </c>
      <c r="B3" s="38"/>
      <c r="C3" s="38"/>
      <c r="D3" s="38"/>
      <c r="E3" s="38"/>
      <c r="F3" s="38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45" x14ac:dyDescent="0.25">
      <c r="A6" s="10">
        <v>1</v>
      </c>
      <c r="B6" s="11" t="s">
        <v>32</v>
      </c>
      <c r="C6" s="12">
        <v>132</v>
      </c>
      <c r="D6" s="13" t="s">
        <v>33</v>
      </c>
      <c r="E6" s="17">
        <v>45901</v>
      </c>
      <c r="F6" s="14">
        <v>13511281.189999999</v>
      </c>
    </row>
    <row r="7" spans="1:6" ht="90" x14ac:dyDescent="0.25">
      <c r="A7" s="10">
        <v>2</v>
      </c>
      <c r="B7" s="11" t="s">
        <v>34</v>
      </c>
      <c r="C7" s="12">
        <v>121</v>
      </c>
      <c r="D7" s="13" t="s">
        <v>35</v>
      </c>
      <c r="E7" s="17">
        <v>45902</v>
      </c>
      <c r="F7" s="14">
        <v>15178877.26</v>
      </c>
    </row>
    <row r="8" spans="1:6" ht="90" x14ac:dyDescent="0.25">
      <c r="A8" s="10">
        <v>3</v>
      </c>
      <c r="B8" s="11" t="s">
        <v>36</v>
      </c>
      <c r="C8" s="12">
        <v>121</v>
      </c>
      <c r="D8" s="13" t="s">
        <v>37</v>
      </c>
      <c r="E8" s="17">
        <v>45902</v>
      </c>
      <c r="F8" s="14">
        <v>21857620</v>
      </c>
    </row>
    <row r="9" spans="1:6" ht="45" x14ac:dyDescent="0.25">
      <c r="A9" s="10">
        <v>4</v>
      </c>
      <c r="B9" s="11" t="s">
        <v>38</v>
      </c>
      <c r="C9" s="12">
        <v>131</v>
      </c>
      <c r="D9" s="13" t="s">
        <v>39</v>
      </c>
      <c r="E9" s="17">
        <v>45905</v>
      </c>
      <c r="F9" s="14">
        <v>2856584.56</v>
      </c>
    </row>
    <row r="10" spans="1:6" ht="75" x14ac:dyDescent="0.25">
      <c r="A10" s="10">
        <v>5</v>
      </c>
      <c r="B10" s="11" t="s">
        <v>40</v>
      </c>
      <c r="C10" s="12">
        <v>120</v>
      </c>
      <c r="D10" s="13" t="s">
        <v>41</v>
      </c>
      <c r="E10" s="17">
        <v>45909</v>
      </c>
      <c r="F10" s="14">
        <v>4446312</v>
      </c>
    </row>
    <row r="11" spans="1:6" x14ac:dyDescent="0.25">
      <c r="A11" s="10">
        <v>6</v>
      </c>
      <c r="B11" s="11" t="s">
        <v>42</v>
      </c>
      <c r="C11" s="12">
        <v>130</v>
      </c>
      <c r="D11" s="13" t="s">
        <v>43</v>
      </c>
      <c r="E11" s="17">
        <v>45915</v>
      </c>
      <c r="F11" s="14">
        <v>1526805</v>
      </c>
    </row>
    <row r="12" spans="1:6" ht="30" x14ac:dyDescent="0.25">
      <c r="A12" s="10">
        <v>7</v>
      </c>
      <c r="B12" s="11" t="s">
        <v>44</v>
      </c>
      <c r="C12" s="12">
        <v>220</v>
      </c>
      <c r="D12" s="13" t="s">
        <v>45</v>
      </c>
      <c r="E12" s="17">
        <v>45908</v>
      </c>
      <c r="F12" s="14">
        <v>3880000</v>
      </c>
    </row>
    <row r="13" spans="1:6" ht="90" x14ac:dyDescent="0.25">
      <c r="A13" s="10">
        <v>8</v>
      </c>
      <c r="B13" s="11" t="s">
        <v>46</v>
      </c>
      <c r="C13" s="12">
        <v>120</v>
      </c>
      <c r="D13" s="13" t="s">
        <v>47</v>
      </c>
      <c r="E13" s="17">
        <v>45916</v>
      </c>
      <c r="F13" s="14">
        <v>4994750</v>
      </c>
    </row>
    <row r="14" spans="1:6" ht="30" x14ac:dyDescent="0.25">
      <c r="A14" s="10">
        <v>9</v>
      </c>
      <c r="B14" s="11" t="s">
        <v>48</v>
      </c>
      <c r="C14" s="12">
        <v>130</v>
      </c>
      <c r="D14" s="13" t="s">
        <v>49</v>
      </c>
      <c r="E14" s="17">
        <v>45919</v>
      </c>
      <c r="F14" s="14">
        <v>390000</v>
      </c>
    </row>
    <row r="15" spans="1:6" ht="60" x14ac:dyDescent="0.25">
      <c r="A15" s="10">
        <v>10</v>
      </c>
      <c r="B15" s="11" t="s">
        <v>50</v>
      </c>
      <c r="C15" s="12">
        <v>130</v>
      </c>
      <c r="D15" s="13" t="s">
        <v>51</v>
      </c>
      <c r="E15" s="17">
        <v>45919</v>
      </c>
      <c r="F15" s="14">
        <v>984000</v>
      </c>
    </row>
    <row r="16" spans="1:6" ht="30" x14ac:dyDescent="0.25">
      <c r="A16" s="10">
        <v>11</v>
      </c>
      <c r="B16" s="11" t="s">
        <v>52</v>
      </c>
      <c r="C16" s="12">
        <v>132</v>
      </c>
      <c r="D16" s="13" t="s">
        <v>53</v>
      </c>
      <c r="E16" s="17">
        <v>45919</v>
      </c>
      <c r="F16" s="14">
        <v>1812000</v>
      </c>
    </row>
    <row r="17" spans="1:6" ht="45" x14ac:dyDescent="0.25">
      <c r="A17" s="10">
        <v>12</v>
      </c>
      <c r="B17" s="11" t="s">
        <v>54</v>
      </c>
      <c r="C17" s="12">
        <v>120</v>
      </c>
      <c r="D17" s="13" t="s">
        <v>55</v>
      </c>
      <c r="E17" s="17">
        <v>45923</v>
      </c>
      <c r="F17" s="14">
        <v>800000</v>
      </c>
    </row>
    <row r="18" spans="1:6" ht="75" x14ac:dyDescent="0.25">
      <c r="A18" s="10">
        <v>13</v>
      </c>
      <c r="B18" s="11" t="s">
        <v>56</v>
      </c>
      <c r="C18" s="12">
        <v>120</v>
      </c>
      <c r="D18" s="13" t="s">
        <v>57</v>
      </c>
      <c r="E18" s="17">
        <v>45902</v>
      </c>
      <c r="F18" s="14">
        <v>55334180.649999999</v>
      </c>
    </row>
    <row r="19" spans="1:6" ht="75" x14ac:dyDescent="0.25">
      <c r="A19" s="10">
        <v>14</v>
      </c>
      <c r="B19" s="11" t="s">
        <v>58</v>
      </c>
      <c r="C19" s="12">
        <v>120</v>
      </c>
      <c r="D19" s="13" t="s">
        <v>59</v>
      </c>
      <c r="E19" s="17">
        <v>45909</v>
      </c>
      <c r="F19" s="14">
        <v>3464646</v>
      </c>
    </row>
    <row r="20" spans="1:6" ht="45" x14ac:dyDescent="0.25">
      <c r="A20" s="10">
        <v>15</v>
      </c>
      <c r="B20" s="11" t="s">
        <v>60</v>
      </c>
      <c r="C20" s="12">
        <v>131</v>
      </c>
      <c r="D20" s="13" t="s">
        <v>61</v>
      </c>
      <c r="E20" s="17">
        <v>45924</v>
      </c>
      <c r="F20" s="14">
        <v>1302336</v>
      </c>
    </row>
    <row r="21" spans="1:6" x14ac:dyDescent="0.25">
      <c r="A21" s="10">
        <v>16</v>
      </c>
      <c r="B21" s="11" t="s">
        <v>62</v>
      </c>
      <c r="C21" s="12">
        <v>220</v>
      </c>
      <c r="D21" s="13" t="s">
        <v>63</v>
      </c>
      <c r="E21" s="17">
        <v>45912</v>
      </c>
      <c r="F21" s="14">
        <v>3600000</v>
      </c>
    </row>
    <row r="22" spans="1:6" ht="45" x14ac:dyDescent="0.25">
      <c r="A22" s="10">
        <v>17</v>
      </c>
      <c r="B22" s="11" t="s">
        <v>64</v>
      </c>
      <c r="C22" s="12">
        <v>220</v>
      </c>
      <c r="D22" s="13" t="s">
        <v>65</v>
      </c>
      <c r="E22" s="17">
        <v>45922</v>
      </c>
      <c r="F22" s="14">
        <v>239392</v>
      </c>
    </row>
    <row r="24" spans="1:6" ht="30.75" customHeight="1" x14ac:dyDescent="0.25">
      <c r="A24" s="38" t="s">
        <v>7</v>
      </c>
      <c r="B24" s="38"/>
      <c r="C24" s="38"/>
      <c r="D24" s="38"/>
      <c r="E24" s="38"/>
      <c r="F24" s="38"/>
    </row>
    <row r="26" spans="1:6" ht="75" x14ac:dyDescent="0.25">
      <c r="A26" s="2" t="s">
        <v>3</v>
      </c>
      <c r="B26" s="39" t="s">
        <v>8</v>
      </c>
      <c r="C26" s="39"/>
      <c r="D26" s="39"/>
      <c r="E26" s="2" t="s">
        <v>9</v>
      </c>
      <c r="F26" s="2" t="s">
        <v>17</v>
      </c>
    </row>
    <row r="27" spans="1:6" ht="30" customHeight="1" x14ac:dyDescent="0.25">
      <c r="A27" s="2">
        <v>18</v>
      </c>
      <c r="B27" s="40" t="s">
        <v>16</v>
      </c>
      <c r="C27" s="40"/>
      <c r="D27" s="40"/>
      <c r="E27" s="4">
        <v>0</v>
      </c>
      <c r="F27" s="3">
        <v>0</v>
      </c>
    </row>
    <row r="28" spans="1:6" ht="30" customHeight="1" x14ac:dyDescent="0.25">
      <c r="A28" s="23">
        <v>19</v>
      </c>
      <c r="B28" s="43" t="s">
        <v>29</v>
      </c>
      <c r="C28" s="44"/>
      <c r="D28" s="45"/>
      <c r="E28" s="4">
        <v>0</v>
      </c>
      <c r="F28" s="3">
        <v>0</v>
      </c>
    </row>
    <row r="29" spans="1:6" ht="45" customHeight="1" x14ac:dyDescent="0.25">
      <c r="A29" s="2">
        <v>20</v>
      </c>
      <c r="B29" s="40" t="s">
        <v>18</v>
      </c>
      <c r="C29" s="40"/>
      <c r="D29" s="40"/>
      <c r="E29" s="8">
        <v>1</v>
      </c>
      <c r="F29" s="9">
        <v>683000</v>
      </c>
    </row>
    <row r="30" spans="1:6" ht="30" hidden="1" customHeight="1" outlineLevel="1" x14ac:dyDescent="0.25">
      <c r="A30" s="6" t="s">
        <v>24</v>
      </c>
      <c r="B30" s="42" t="s">
        <v>25</v>
      </c>
      <c r="C30" s="42"/>
      <c r="D30" s="42"/>
      <c r="E30" s="8">
        <f>COUNTIF(C3:C22,220)</f>
        <v>3</v>
      </c>
      <c r="F30" s="9">
        <f>SUMIF(C3:C22,220,F3:F22)</f>
        <v>7719392</v>
      </c>
    </row>
    <row r="31" spans="1:6" ht="30" hidden="1" customHeight="1" outlineLevel="1" x14ac:dyDescent="0.25">
      <c r="A31" s="7" t="s">
        <v>26</v>
      </c>
      <c r="B31" s="41" t="s">
        <v>18</v>
      </c>
      <c r="C31" s="41"/>
      <c r="D31" s="41"/>
      <c r="E31" s="18">
        <f>E29+E30</f>
        <v>4</v>
      </c>
      <c r="F31" s="19">
        <f>F30+F29</f>
        <v>8402392</v>
      </c>
    </row>
    <row r="32" spans="1:6" ht="48.75" customHeight="1" collapsed="1" x14ac:dyDescent="0.25">
      <c r="A32" s="2">
        <v>21</v>
      </c>
      <c r="B32" s="40" t="s">
        <v>19</v>
      </c>
      <c r="C32" s="40"/>
      <c r="D32" s="40"/>
      <c r="E32" s="20">
        <v>66</v>
      </c>
      <c r="F32" s="21">
        <v>4179584.35</v>
      </c>
    </row>
    <row r="34" spans="1:7" x14ac:dyDescent="0.25">
      <c r="A34" s="38" t="s">
        <v>23</v>
      </c>
      <c r="B34" s="38"/>
      <c r="C34" s="38"/>
      <c r="D34" s="38"/>
      <c r="E34" s="38"/>
      <c r="F34" s="38"/>
    </row>
    <row r="36" spans="1:7" ht="60" x14ac:dyDescent="0.25">
      <c r="A36" s="31" t="s">
        <v>10</v>
      </c>
      <c r="B36" s="32"/>
      <c r="C36" s="32"/>
      <c r="D36" s="33"/>
      <c r="E36" s="2" t="s">
        <v>10</v>
      </c>
      <c r="F36" s="2" t="s">
        <v>20</v>
      </c>
    </row>
    <row r="37" spans="1:7" x14ac:dyDescent="0.25">
      <c r="A37" s="34" t="s">
        <v>21</v>
      </c>
      <c r="B37" s="35"/>
      <c r="C37" s="35"/>
      <c r="D37" s="36"/>
      <c r="E37" s="15">
        <f>SUM(E38:E42)</f>
        <v>84</v>
      </c>
      <c r="F37" s="16">
        <f>SUM(F38:F42)</f>
        <v>141041369.00999999</v>
      </c>
      <c r="G37" s="22"/>
    </row>
    <row r="38" spans="1:7" ht="30" customHeight="1" x14ac:dyDescent="0.25">
      <c r="A38" s="25" t="s">
        <v>11</v>
      </c>
      <c r="B38" s="26"/>
      <c r="C38" s="26"/>
      <c r="D38" s="27"/>
      <c r="E38" s="8">
        <f>E27</f>
        <v>0</v>
      </c>
      <c r="F38" s="9">
        <f>F27</f>
        <v>0</v>
      </c>
    </row>
    <row r="39" spans="1:7" ht="30" customHeight="1" x14ac:dyDescent="0.25">
      <c r="A39" s="25" t="s">
        <v>30</v>
      </c>
      <c r="B39" s="26"/>
      <c r="C39" s="26"/>
      <c r="D39" s="27"/>
      <c r="E39" s="8">
        <f>E28</f>
        <v>0</v>
      </c>
      <c r="F39" s="9">
        <f>F28</f>
        <v>0</v>
      </c>
    </row>
    <row r="40" spans="1:7" ht="30" customHeight="1" x14ac:dyDescent="0.25">
      <c r="A40" s="25" t="s">
        <v>12</v>
      </c>
      <c r="B40" s="26"/>
      <c r="C40" s="26"/>
      <c r="D40" s="27"/>
      <c r="E40" s="8">
        <f>E32</f>
        <v>66</v>
      </c>
      <c r="F40" s="9">
        <f>F32</f>
        <v>4179584.35</v>
      </c>
    </row>
    <row r="41" spans="1:7" ht="30" customHeight="1" x14ac:dyDescent="0.25">
      <c r="A41" s="25" t="s">
        <v>13</v>
      </c>
      <c r="B41" s="26"/>
      <c r="C41" s="26"/>
      <c r="D41" s="27"/>
      <c r="E41" s="8">
        <f>E31</f>
        <v>4</v>
      </c>
      <c r="F41" s="9">
        <f>F31</f>
        <v>8402392</v>
      </c>
    </row>
    <row r="42" spans="1:7" ht="45" customHeight="1" x14ac:dyDescent="0.25">
      <c r="A42" s="25" t="s">
        <v>22</v>
      </c>
      <c r="B42" s="26"/>
      <c r="C42" s="26"/>
      <c r="D42" s="27"/>
      <c r="E42" s="8">
        <f>COUNTIF(C6:C22,120)+COUNTIF(C6:C22,130)+COUNTIF(C6:C22,131)+COUNTIF(C6:C22,121)+COUNTIF(C6:C22,132)+COUNTIF(C6:C22,122)</f>
        <v>14</v>
      </c>
      <c r="F42" s="9">
        <f>SUMIF(C6:C22,120,F6:F22)+SUMIF(C6:C22,130,F6:F22)+SUMIF(C6:C22,131,F6:F22)+SUMIF(C6:C22,121,F6:F22)+SUMIF(C6:C22,132,F6:F22)+SUMIF(C6:C22,122,F6:F22)</f>
        <v>128459392.66</v>
      </c>
    </row>
    <row r="43" spans="1:7" ht="58.5" customHeight="1" x14ac:dyDescent="0.25">
      <c r="A43" s="28" t="s">
        <v>14</v>
      </c>
      <c r="B43" s="29"/>
      <c r="C43" s="29"/>
      <c r="D43" s="30"/>
      <c r="E43" s="8">
        <f>COUNTIF(C6:C22,131)+COUNTIF(C6:C22,121)+COUNTIF(C6:C22,132)+COUNTIF(C6:C22,122)</f>
        <v>6</v>
      </c>
      <c r="F43" s="9">
        <f>SUMIF(C6:C22,131,F6:F22)+SUMIF(C6:C22,121,F6:F22)+SUMIF(C6:C22,132,F6:F22)+SUMIF(C6:C22,122,F6:F22)</f>
        <v>56518699.009999998</v>
      </c>
    </row>
    <row r="46" spans="1:7" x14ac:dyDescent="0.25">
      <c r="A46" s="24" t="s">
        <v>28</v>
      </c>
      <c r="B46" s="24"/>
      <c r="C46" s="1"/>
    </row>
    <row r="47" spans="1:7" x14ac:dyDescent="0.25">
      <c r="A47" s="24" t="s">
        <v>27</v>
      </c>
      <c r="B47" s="24"/>
      <c r="C47" s="5" t="s">
        <v>0</v>
      </c>
    </row>
  </sheetData>
  <mergeCells count="21">
    <mergeCell ref="A1:F1"/>
    <mergeCell ref="A34:F34"/>
    <mergeCell ref="A3:F3"/>
    <mergeCell ref="A24:F24"/>
    <mergeCell ref="B26:D26"/>
    <mergeCell ref="B27:D27"/>
    <mergeCell ref="B29:D29"/>
    <mergeCell ref="B32:D32"/>
    <mergeCell ref="B31:D31"/>
    <mergeCell ref="B30:D30"/>
    <mergeCell ref="B28:D28"/>
    <mergeCell ref="A46:B46"/>
    <mergeCell ref="A47:B47"/>
    <mergeCell ref="A42:D42"/>
    <mergeCell ref="A43:D43"/>
    <mergeCell ref="A36:D36"/>
    <mergeCell ref="A37:D37"/>
    <mergeCell ref="A38:D38"/>
    <mergeCell ref="A40:D40"/>
    <mergeCell ref="A41:D41"/>
    <mergeCell ref="A39:D3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2025-10-06T11:27:13Z</dcterms:modified>
</cp:coreProperties>
</file>