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505" windowWidth="14805" windowHeight="5610"/>
  </bookViews>
  <sheets>
    <sheet name="Сведения о договорах" sheetId="3" r:id="rId1"/>
    <sheet name="Сведения о товарах РФ" sheetId="4" r:id="rId2"/>
    <sheet name="Сведения о товарах РФ за год" sheetId="5" r:id="rId3"/>
  </sheets>
  <definedNames>
    <definedName name="_xlnm._FilterDatabase" localSheetId="2" hidden="1">'Сведения о товарах РФ за год'!$A$2:$M$48</definedName>
    <definedName name="_xlnm.Print_Area" localSheetId="0">'Сведения о договорах'!$A$1:$F$69</definedName>
    <definedName name="_xlnm.Print_Area" localSheetId="1">'Сведения о товарах РФ'!$A$1:$G$13</definedName>
  </definedNames>
  <calcPr calcId="145621"/>
</workbook>
</file>

<file path=xl/calcChain.xml><?xml version="1.0" encoding="utf-8"?>
<calcChain xmlns="http://schemas.openxmlformats.org/spreadsheetml/2006/main">
  <c r="F64" i="3" l="1"/>
  <c r="E46" i="3" l="1"/>
  <c r="F46" i="3"/>
  <c r="E57" i="3"/>
  <c r="E61" i="3"/>
  <c r="E65" i="3" l="1"/>
  <c r="E58" i="3" l="1"/>
  <c r="F58" i="3" l="1"/>
  <c r="F47" i="3" l="1"/>
  <c r="E47" i="3" l="1"/>
  <c r="E59" i="3" s="1"/>
  <c r="E64" i="3"/>
  <c r="F62" i="3" l="1"/>
  <c r="F63" i="3"/>
  <c r="F61" i="3"/>
  <c r="E62" i="3"/>
  <c r="E63" i="3"/>
  <c r="F60" i="3" l="1"/>
  <c r="E60" i="3"/>
  <c r="E56" i="3" s="1"/>
  <c r="F65" i="3" l="1"/>
  <c r="F59" i="3" l="1"/>
  <c r="F57" i="3" l="1"/>
  <c r="F56" i="3" s="1"/>
</calcChain>
</file>

<file path=xl/comments1.xml><?xml version="1.0" encoding="utf-8"?>
<comments xmlns="http://schemas.openxmlformats.org/spreadsheetml/2006/main">
  <authors>
    <author>Автор</author>
  </authors>
  <commentList>
    <comment ref="B4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<sst xmlns="http://schemas.openxmlformats.org/spreadsheetml/2006/main" count="374" uniqueCount="298">
  <si>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</si>
  <si>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</si>
  <si>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</si>
  <si>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</si>
  <si>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</si>
  <si>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</si>
  <si>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</si>
  <si>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</si>
  <si>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</si>
  <si>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</si>
  <si>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</si>
  <si>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</si>
  <si>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</si>
  <si>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</si>
  <si>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</si>
  <si>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</si>
  <si>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</si>
  <si>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</si>
  <si>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</si>
  <si>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</si>
  <si>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</si>
  <si>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</si>
  <si>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</si>
  <si>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Сведения о закупках товара российского происхождения, в том числе товаров, поставляемых при выполнении закупаемых работ, оказании закупаемых услуг</t>
  </si>
  <si>
    <t>Код товара по ОКПД2</t>
  </si>
  <si>
    <t>Наименование товара</t>
  </si>
  <si>
    <t>Информация о договорах на поставку товаров, в том числе поставленных при выполнении закупаемых работ, оказании закупаемых услуг</t>
  </si>
  <si>
    <t>№ 
п.п.</t>
  </si>
  <si>
    <t>Стоимостной объем товаров, в том числе товаров, поставленных при выполнении закупаемых работ, оказании закупаемых услуг 
(рублей)</t>
  </si>
  <si>
    <t>Стоимостной объем товаров российского происхождения, в том числе товаров, поставленных при выполнении закупаемых работ, оказании закупаемых услуг
(рублей)</t>
  </si>
  <si>
    <t>Размер минимальной доли закупок товаров российского происхождения
(процентов)</t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</si>
  <si>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</si>
  <si>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</si>
  <si>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</si>
  <si>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</si>
  <si>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определенных Правительством Российской Федерации в соответствии с частью 16 статьи 4 Федерального закона, участниками которых являются любые лица, указанные в части 5 статьи 3 Федерального закона, в том числе субъекты малого и среднего предпринимательства (подпункт «а» пункта 4 Положения, утвержденного постановлением Правительства Российской Федерации от 11 декабря 2014 года № 1352)</t>
  </si>
  <si>
    <t>определенных Правительством Российской Федерации в соответствии с частью 16 статьи 4 Федерального закона, участниками которых являются только субъекты малого и среднего предпринимательства (подпункт «б» пункта 4 Положения, утвержденного постановлением Правительства Российской Федерации от 11 декабря 2014 года № 1352)</t>
  </si>
  <si>
    <t>определенных Правительством Российской Федерации в соответствии с частью 16 статьи 4 Федерального закона, в отношении участников которых заказчиком устанавливается требование о привлечении к исполнению договора субподрядчиков (соисполнителей) из числа субъектов малого и среднего предпринимательства (подпункт «в» пункта 4 Положения, утвержденного постановлением Правительства Российской Федерации от 11 декабря 2014 года № 1352)</t>
  </si>
  <si>
    <r>
      <t xml:space="preserve">по результатам закупок, определенных Правительством Российской Федерации в соответствии с частью 16 статьи 4 Федерального закона, у субъектов малого и среднего предпринимательства путем проведения предусмотренных положением о закупке, утвержденным заказчиком в соответствии с Федеральным законом, торгов, иных способов закупки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</si>
  <si>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по результатам закупок, определенных Правительством Российской Федерации в соответствии с частью 16 статьи 4 Федерального закона, участниками которых являются любые лица, указанные в части 5 статьи 3 Федерального закона, в том числе субъекты малого и среднего предпринимательства (подпункт «а» пункта 4 Положения, утвержденного постановлением Правительства Российской Федерации от 11 декабря 2014 года № 1352)</t>
  </si>
  <si>
    <t>по результатам закупок, определенных Правительством Российской Федерации в соответствии с частью 16 статьи 4 Федерального закона, участниками которых являются только субъекты малого и среднего предпринимательства (подпункт «б» пункта 4 Положения, утвержденного постановлением Правительства Российской Федерации от 11 декабря 2014 года № 1352)</t>
  </si>
  <si>
    <t>по результатам закупок, определенных Правительством Российской Федерации в соответствии с частью 16 статьи 4 Федерального закона, в отношении участников которых заказчиком устанавливается требование о привлечении к исполнению договора субподрядчиков (соисполнителей) из числа субъектов малого и среднего предпринимательства (подпункт «в» пункта 4 Положения, утвержденного постановлением Правительства Российской Федерации от 11 декабря 2014 года № 1352)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</si>
  <si>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</si>
  <si>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</si>
  <si>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декабре 2024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</si>
  <si>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Размер достигнутой доли закупок товара российского происхождения (процентов)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</si>
  <si>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</t>
  </si>
  <si>
    <t>Оказание услуг по добровольному комплексному страхованию автотранспортных средств (КАСКО) АО «ЮРЭСК»</t>
  </si>
  <si>
    <t>58601045152240002550000</t>
  </si>
  <si>
    <t>Поставка электрической энергии (мощности) в г. Югорске и Советском районе для нужд Советского филиала АО «ЮРЭСК»</t>
  </si>
  <si>
    <t>58601045152240002560000</t>
  </si>
  <si>
    <t>Оказание услуг по проведению периодических осмотров работников Березовского филиала АО «ЮРЭСК» в пгт.Игрим на 2024-2025 годы</t>
  </si>
  <si>
    <t>58601045152240002570000</t>
  </si>
  <si>
    <t>Поставка ГСМ для автотранспорта Кондинского филиала АО «ЮРЭСК» пгт. Мортка.</t>
  </si>
  <si>
    <t>58601045152240002580000</t>
  </si>
  <si>
    <t>Соглашение о возмещении расходов по оперативно-технологическому управлению, техническому обслуживанию и ремонту Объекта общедолевой собственности ПС 220 кВ «Югра» в г. Ханты-Мансийске</t>
  </si>
  <si>
    <t>58601045152240002590000</t>
  </si>
  <si>
    <t>Поставка ГСМ для нужд Советского филиала АО «ЮРЭСК»</t>
  </si>
  <si>
    <t>58601045152240002600000</t>
  </si>
  <si>
    <t>Поставка контроллера</t>
  </si>
  <si>
    <t>58601045152240002610000</t>
  </si>
  <si>
    <t>О возмещении расходов по оперативно-технологическому управлению и обслуживанию территории Объекта общедолевой собственности</t>
  </si>
  <si>
    <t>58601045152240002620000</t>
  </si>
  <si>
    <t>Страхование электросетевого имущества</t>
  </si>
  <si>
    <t>58601045152240002630000</t>
  </si>
  <si>
    <t>Поставка ГСМ для Няганьского филиала АО «ЮРЭСК»</t>
  </si>
  <si>
    <t>58601045152240002640000</t>
  </si>
  <si>
    <t>Поставка ГСМ для автотранспорта Кондинского филиала АО «ЮРЭСК» в селе Болчары</t>
  </si>
  <si>
    <t>58601045152240002650000</t>
  </si>
  <si>
    <t>Поставка ГСМ для автотранспорта Кондинского филиала АО «ЮРЭСК» в г. Урай</t>
  </si>
  <si>
    <t>58601045152240002660000</t>
  </si>
  <si>
    <t>Поставка ГСМ для автотранспорта Кондинского филиала АО «ЮРЭСК» пгт. Междуреченский и по Уральскому федеральному округу.</t>
  </si>
  <si>
    <t>58601045152240002670000</t>
  </si>
  <si>
    <t>Услуги по теплоснабжению в г. Югорске для нужд Советского филиала</t>
  </si>
  <si>
    <t>58601045152240002680000</t>
  </si>
  <si>
    <t>Поставка ГСМ в г.п. Агириш для Советского филиала АО «ЮРЭСК»</t>
  </si>
  <si>
    <t>58601045152240002690000</t>
  </si>
  <si>
    <t>Оказание услуг по вывозу и утилизации твердых бытовых отходов с объекта "База электрический сетей" Советского филиала АО «ЮРЭСК»</t>
  </si>
  <si>
    <t>58601045152240002700000</t>
  </si>
  <si>
    <t>Оказание услуг по вывозу твердых коммунальных отходов Кондинского филиала АО «ЮРЭСК»</t>
  </si>
  <si>
    <t>58601045152240002710000</t>
  </si>
  <si>
    <t>Оказание услуг по созданию видеороликов о деятельности АО "ЮРЭСК"</t>
  </si>
  <si>
    <t>58601045152240002720000</t>
  </si>
  <si>
    <t>Поставка испытательного и диагностического оборудования</t>
  </si>
  <si>
    <t>58601045152240002730000</t>
  </si>
  <si>
    <t>Оказание услуг по проведению предрейсовых и послерейсовых медицинских осмотров водителей в п. Агириш, Зеленоборск, Коммунистический для нужд Советского филиала</t>
  </si>
  <si>
    <t>58601045152240002740000</t>
  </si>
  <si>
    <t>Услуги по организации и проведению мероприятий ко Дню энергетика и Дню основания АО "ЮРЭСК"</t>
  </si>
  <si>
    <t>58601045152240002750000</t>
  </si>
  <si>
    <t>Поставка запасных частей и материалов для автотранспорта Кондинского филиала АО «ЮРЭСК»</t>
  </si>
  <si>
    <t>58601045152240002760000</t>
  </si>
  <si>
    <t>Поставка грузопассажирского транспортного средства "УАЗ 390995" (или эквивалент) для нужд АО «ЮРЭСК»</t>
  </si>
  <si>
    <t>58601045152240002770000</t>
  </si>
  <si>
    <t>Услуги по проведению предрейсового, послерейсового медицинского осмотра водителей Няганьского филиала АО «ЮРЭСК»</t>
  </si>
  <si>
    <t>58601045152240002780000</t>
  </si>
  <si>
    <t>Поставка легкового транспортного средства в кузове универсал "ЛАДА-ЛАРГУС" (или эквивалент) для нужд АО «ЮРЭСК»</t>
  </si>
  <si>
    <t>58601045152240002790000</t>
  </si>
  <si>
    <t>Поставка грузопассажирского транспортного средства ГАЗ-27527 Соболь (или эквивалент) для нужд АО «ЮРЭСК»</t>
  </si>
  <si>
    <t>58601045152240002800000</t>
  </si>
  <si>
    <t>Аренда здания РММ по адресу: ХМАО-Югра, г. Югорск, ул. Геологов, 5</t>
  </si>
  <si>
    <t>58601045152240002810000</t>
  </si>
  <si>
    <t>Продление ваучеров Iridium Sim 600 РФ (SIM карт Iridium) срок действия каждого ваучера 1 год</t>
  </si>
  <si>
    <t>58601045152240002820000</t>
  </si>
  <si>
    <t>Услуги по теплоснабжению в Советском районе для нужд Советского филиала</t>
  </si>
  <si>
    <t>58601045152240002830000</t>
  </si>
  <si>
    <t>Платные медицинские услуги предрейсового, послерейсового медицинского осмотра водителей Кондинского филиала АО «ЮРЭСК»</t>
  </si>
  <si>
    <t>58601045152240002840000</t>
  </si>
  <si>
    <t>Поставка горюче-смазочных материалов для Белоярского филиала АО "ЮРЭСК"</t>
  </si>
  <si>
    <t>58601045152240002850000</t>
  </si>
  <si>
    <t>Услуги по предоставлению рабочих мест для трудоустройства инвалидов (в т.ч. одно специальное рабочее место) для нужд Советского филиала</t>
  </si>
  <si>
    <t>58601045152240002860000</t>
  </si>
  <si>
    <t>Поставка электроэнергии для нужд Кондинского филиала АО «ЮРЭСК»</t>
  </si>
  <si>
    <t>58601045152240002870000</t>
  </si>
  <si>
    <t>Платные медицинские услуги предрейсового, послерейсового медицинского осмотра водителей Шаимского участка электросетей Кондинского филиала АО «ЮРЭСК»</t>
  </si>
  <si>
    <t>58601045152240002900000</t>
  </si>
  <si>
    <t>Устройства коммутации или защиты электрических цепей на напряжение не более 1 кВ</t>
  </si>
  <si>
    <t>27.32</t>
  </si>
  <si>
    <t>Провода и кабели электронные и электрические прочие</t>
  </si>
  <si>
    <t>27.40</t>
  </si>
  <si>
    <t>Оборудование электрическое осветительное</t>
  </si>
  <si>
    <t>96.1</t>
  </si>
  <si>
    <t>27.40.39</t>
  </si>
  <si>
    <t>Светильники и осветительные устройства прочие, не включенные в другие группировки</t>
  </si>
  <si>
    <t>27.90</t>
  </si>
  <si>
    <t>Оборудование электрическое прочее</t>
  </si>
  <si>
    <t>автомобили легковые</t>
  </si>
  <si>
    <t>27.12.2</t>
  </si>
  <si>
    <t>58601045152240001790000</t>
  </si>
  <si>
    <t>58601045152240002280000
58601045152240001020000</t>
  </si>
  <si>
    <t>58601045152240001020000</t>
  </si>
  <si>
    <t>58601045152240000900000
58601045152240002210000</t>
  </si>
  <si>
    <t>29.10.2</t>
  </si>
  <si>
    <t>26.51.4</t>
  </si>
  <si>
    <t>Приборы для измерения электрических величин или ионизирующих излучений</t>
  </si>
  <si>
    <t>13.94.1</t>
  </si>
  <si>
    <t>Канаты, веревки, шпагат и сети, кроме отходов</t>
  </si>
  <si>
    <t>58601045152240000860000</t>
  </si>
  <si>
    <t>Бумага и картон</t>
  </si>
  <si>
    <t>17.12</t>
  </si>
  <si>
    <t>25.73.60</t>
  </si>
  <si>
    <t>Инструмент прочий</t>
  </si>
  <si>
    <t>58601045152240000310000
58601045152240001340000</t>
  </si>
  <si>
    <t>33</t>
  </si>
  <si>
    <t>26.20.11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</si>
  <si>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</t>
  </si>
  <si>
    <t>70</t>
  </si>
  <si>
    <t>58601045152230001480000</t>
  </si>
  <si>
    <t>35</t>
  </si>
  <si>
    <t>26.20.13</t>
  </si>
  <si>
    <t>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</si>
  <si>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38</t>
  </si>
  <si>
    <t>26.20.16</t>
  </si>
  <si>
    <t>Устройства ввода или вывода, содержащие или не содержащие в одном корпусе запоминающие устройства</t>
  </si>
  <si>
    <t>3</t>
  </si>
  <si>
    <t>58601045152240000270000</t>
  </si>
  <si>
    <t>39</t>
  </si>
  <si>
    <t>26.20.17</t>
  </si>
  <si>
    <t>Мониторы и проекторы, преимущественно используемые в системах автоматической обработки данных</t>
  </si>
  <si>
    <t>40</t>
  </si>
  <si>
    <t>26.20.2</t>
  </si>
  <si>
    <t>Устройства запоминающие и прочие устройства хранения данных</t>
  </si>
  <si>
    <t>50</t>
  </si>
  <si>
    <t>41.1</t>
  </si>
  <si>
    <t>26.30.11</t>
  </si>
  <si>
    <t>Аппаратура коммуникационная передающая с приемными устройствами</t>
  </si>
  <si>
    <t>55</t>
  </si>
  <si>
    <t>43</t>
  </si>
  <si>
    <t>26.30.11.120</t>
  </si>
  <si>
    <t>Средства связи, выполняющие функцию цифровых транспортных систем</t>
  </si>
  <si>
    <t>49</t>
  </si>
  <si>
    <t>44</t>
  </si>
  <si>
    <t>26.30.11.130</t>
  </si>
  <si>
    <t>Средства связи, выполняющие функцию систем управления и мониторинга</t>
  </si>
  <si>
    <t>45</t>
  </si>
  <si>
    <t>26.30.11.150</t>
  </si>
  <si>
    <t>Средства связи радиоэлектронные</t>
  </si>
  <si>
    <t>90</t>
  </si>
  <si>
    <t>47</t>
  </si>
  <si>
    <t>26.30.11.190</t>
  </si>
  <si>
    <t>Аппаратура коммуникационная передающая с приемными устройствами прочая, не включенная в другие группировки</t>
  </si>
  <si>
    <t>73</t>
  </si>
  <si>
    <t>52</t>
  </si>
  <si>
    <t>26.30.4</t>
  </si>
  <si>
    <t>Антенны и антенные отражатели всех видов и их части; части передающей радио- и телевизионной аппаратуры и телевизионных камер</t>
  </si>
  <si>
    <t>21</t>
  </si>
  <si>
    <t>53</t>
  </si>
  <si>
    <t>26.30.5</t>
  </si>
  <si>
    <t>Устройства охранной или пожарной сигнализации и аналогичная аппаратура</t>
  </si>
  <si>
    <t>26.40</t>
  </si>
  <si>
    <t>Техника бытовая электронная</t>
  </si>
  <si>
    <t>56.1</t>
  </si>
  <si>
    <t>26.40.33.110</t>
  </si>
  <si>
    <t>Видеокамеры</t>
  </si>
  <si>
    <t>63</t>
  </si>
  <si>
    <t>64</t>
  </si>
  <si>
    <t>26.51.5</t>
  </si>
  <si>
    <t>Приборы для контроля прочих физических величин</t>
  </si>
  <si>
    <t>58601045152240000840000</t>
  </si>
  <si>
    <t>65</t>
  </si>
  <si>
    <t>26.51.6</t>
  </si>
  <si>
    <t>Инструменты и приборы прочие для измерения, контроля и испытаний</t>
  </si>
  <si>
    <t>65.1</t>
  </si>
  <si>
    <t>26.51.63.130</t>
  </si>
  <si>
    <t>Счетчики производства или потребления электроэнергии</t>
  </si>
  <si>
    <t>79</t>
  </si>
  <si>
    <t>26.70</t>
  </si>
  <si>
    <t>Приборы оптические и фотографическое оборудование</t>
  </si>
  <si>
    <t>81</t>
  </si>
  <si>
    <t>27.11.4</t>
  </si>
  <si>
    <t>Трансформаторы электрические</t>
  </si>
  <si>
    <t>80</t>
  </si>
  <si>
    <t>84</t>
  </si>
  <si>
    <t>27.11.3</t>
  </si>
  <si>
    <t>Установки генераторные электрические и вращающиеся преобразователи</t>
  </si>
  <si>
    <t>58601045152240000210000</t>
  </si>
  <si>
    <t>85</t>
  </si>
  <si>
    <t>27.12.1</t>
  </si>
  <si>
    <t>Устройства для коммутации или защиты электрических цепей на напряжение более 1 кВ</t>
  </si>
  <si>
    <t>86</t>
  </si>
  <si>
    <t>87</t>
  </si>
  <si>
    <t>27.12.31</t>
  </si>
  <si>
    <t>Панели и прочие комплекты электрической аппаратуры коммутации или защиты на напряжение не более 1 кВ</t>
  </si>
  <si>
    <t>94</t>
  </si>
  <si>
    <t>95</t>
  </si>
  <si>
    <t>99</t>
  </si>
  <si>
    <t>103</t>
  </si>
  <si>
    <t>28.13.12</t>
  </si>
  <si>
    <t>Насосы возвратно-поступательные объемного действия прочие для перекачки жидкостей</t>
  </si>
  <si>
    <t>58601045152230001850000</t>
  </si>
  <si>
    <t>109</t>
  </si>
  <si>
    <t>28.13.28</t>
  </si>
  <si>
    <t>Компрессоры прочие</t>
  </si>
  <si>
    <t>134</t>
  </si>
  <si>
    <t>28.22.18.269</t>
  </si>
  <si>
    <t>Машины подъемные для механизации складов прочие, не включенные в другие группировки</t>
  </si>
  <si>
    <t>60</t>
  </si>
  <si>
    <t>58601045152240002460000</t>
  </si>
  <si>
    <t>137</t>
  </si>
  <si>
    <t>28.24.1</t>
  </si>
  <si>
    <t>Инструменты ручные электрические; инструменты ручные прочие с механизированным приводом</t>
  </si>
  <si>
    <t>185</t>
  </si>
  <si>
    <t>187</t>
  </si>
  <si>
    <t>29.10.4</t>
  </si>
  <si>
    <t>средства автотранспортные грузовые</t>
  </si>
  <si>
    <t>209</t>
  </si>
  <si>
    <t>29.20.23.190</t>
  </si>
  <si>
    <t>Прицепы и полуприцепы прочие, не включенные в другие группировки</t>
  </si>
  <si>
    <t>226</t>
  </si>
  <si>
    <t>31.01.11</t>
  </si>
  <si>
    <t>Мебель металлическая для офисов</t>
  </si>
  <si>
    <t>75</t>
  </si>
  <si>
    <t>227</t>
  </si>
  <si>
    <t>31.01.12</t>
  </si>
  <si>
    <t>Мебель деревянная для офисов</t>
  </si>
  <si>
    <t>228</t>
  </si>
  <si>
    <t>31.02.10</t>
  </si>
  <si>
    <t>Мебель кухонная</t>
  </si>
  <si>
    <t>229</t>
  </si>
  <si>
    <t>31.03.1</t>
  </si>
  <si>
    <t>Матрасы</t>
  </si>
  <si>
    <t>230</t>
  </si>
  <si>
    <t>31.09.11</t>
  </si>
  <si>
    <t>Мебель металлическая, не включенная в другие группировки</t>
  </si>
  <si>
    <t>231</t>
  </si>
  <si>
    <t>31.09.12</t>
  </si>
  <si>
    <t>Мебель деревянная для спальни, столовой и гостиной</t>
  </si>
  <si>
    <t>232</t>
  </si>
  <si>
    <t>31.09.13</t>
  </si>
  <si>
    <t>Мебель деревянная, не включенная в другие группировки</t>
  </si>
  <si>
    <t>236</t>
  </si>
  <si>
    <t>32.30.11.110</t>
  </si>
  <si>
    <t>Лыжи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</si>
  <si>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58601045152230001480000</t>
  </si>
  <si>
    <t>58601045152240000270000
58601045152240000030000
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58601045152240000720000
58601045152230001480000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</si>
  <si>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58601045152240000270000</t>
  </si>
  <si>
    <t>58601045152240000270000
58601045152240000030000
58601045152240000720000</t>
  </si>
  <si>
    <t>58601045152240000270000
58601045152240000030000
58601045152240000720000
58601045152230001480000</t>
  </si>
  <si>
    <t>58601045152240000030000
58601045152240000720000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</si>
  <si>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58601045152240000800000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</si>
  <si>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58601045152240001350000
58601045152240001420000</t>
  </si>
  <si>
    <t>58601045152240001350000
58601045152240001420000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</si>
  <si>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58601045152240000840000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</si>
  <si>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58601045152240000270000
58601045152240000030000
58601045152240000720000</t>
  </si>
  <si>
    <t>58601045152230001700000
58601045152230002110000
58601045152230002220000
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58601045152240000270000
58601045152240000030000
58601045152240000720000</t>
  </si>
  <si>
    <t>58601045152240000330000
58601045152230001550000
58601045152240000870000</t>
  </si>
  <si>
    <t>58601045152240002730000
58601045152230001860000
58601045152240000270000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</si>
  <si>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58601045152240000030000
58601045152240000720000</t>
  </si>
  <si>
    <t>58601045152240001790000
58601045152230001680000
58601045152240000270000
58601045152240000030000
58601045152240000720000
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</t>
  </si>
  <si>
    <t>58601045152240002280000
58601045152240001020000
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58601045152240002170000
58601045152240001140000
58601045152240001990000
58601045152240001090000</t>
  </si>
  <si>
    <t>58601045152240001020000
58601045152240001140000
58601045152240001990000
58601045152240001090000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</si>
  <si>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58601045152240000830000
58601045152240001540000</t>
  </si>
  <si>
    <t>58601045152240002060000
58601045152240002020000
58601045152240000740000</t>
  </si>
  <si>
    <t>58601045152240001520000
58601045152240001610000
58601045152240001760000</t>
  </si>
  <si>
    <t>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58601045152240000810000
58601045152240001710000
58601045152240001300000</t>
  </si>
  <si>
    <t>58601045152240002770000
58601045152240000260000
58601045152240000730000
58601045152240001600000</t>
  </si>
  <si>
    <t>58601045152240002200000
58601045152240002160000
58601045152240001490000</t>
  </si>
  <si>
    <t>58601045152240000900000
58601045152240002210000
58601045152230001680000
58601045152240000380000
58601045152240000720000
58601045152240001730000
Договор заключен по результатам закупки, указанной в пунктах 1 - 3 части 15 статьи 4 223-ФЗ в случае принятия заказчиком решения о неразмещении сведений о таких закупках в ЕИС
58601045152240001550000
58601045152240000840000
58601045152240000930000
58601045152240001060000</t>
  </si>
  <si>
    <t>Сведения о закупках товара российского происхождения, в том числе товаров, поставляемых при выполнении закупаемых работ, оказании закупаемых услуг 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</si>
</sst>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3" fillId="0" borderId="0" xfId="1" applyFont="1" applyAlignment="1" applyProtection="1"/>
    <xf numFmtId="49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0" borderId="0" xfId="0" applyNumberFormat="1"/>
    <xf numFmtId="49" fontId="3" fillId="0" borderId="0" xfId="1" applyNumberFormat="1" applyFont="1" applyAlignment="1" applyProtection="1"/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right" vertical="center" wrapText="1"/>
    </xf>
    <xf numFmtId="4" fontId="0" fillId="0" borderId="1" xfId="0" applyNumberFormat="1" applyFill="1" applyBorder="1" applyAlignment="1">
      <alignment horizontal="right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3</xdr:row>
      <xdr:rowOff>304800</xdr:rowOff>
    </xdr:to>
    <xdr:sp macro="" textlink="">
      <xdr:nvSpPr>
        <xdr:cNvPr id="2049" name="AutoShape 1" descr="https://lk.zakupki.gov.ru/223/purchase/private/images/i_edit.png"/>
        <xdr:cNvSpPr>
          <a:spLocks noChangeAspect="1" noChangeArrowheads="1"/>
        </xdr:cNvSpPr>
      </xdr:nvSpPr>
      <xdr:spPr bwMode="auto">
        <a:xfrm>
          <a:off x="13306425" y="26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9"/>
  <sheetViews>
    <sheetView tabSelected="1" zoomScale="80" zoomScaleNormal="80" workbookViewId="0">
      <selection activeCell="B33" sqref="B33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51" t="s">
        <v>44</v>
      </c>
      <c r="B1" s="51"/>
      <c r="C1" s="51"/>
      <c r="D1" s="51"/>
      <c r="E1" s="51"/>
      <c r="F1" s="51"/>
    </row>
    <row r="3" spans="1:6" ht="33" customHeight="1" x14ac:dyDescent="0.25">
      <c r="A3" s="52" t="s">
        <v>1</v>
      </c>
      <c r="B3" s="52"/>
      <c r="C3" s="52"/>
      <c r="D3" s="52"/>
      <c r="E3" s="52"/>
      <c r="F3" s="52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60" x14ac:dyDescent="0.25">
      <c r="A6" s="15">
        <v>1</v>
      </c>
      <c r="B6" s="16" t="s">
        <v>47</v>
      </c>
      <c r="C6" s="17">
        <v>120</v>
      </c>
      <c r="D6" s="18" t="s">
        <v>48</v>
      </c>
      <c r="E6" s="22">
        <v>45628</v>
      </c>
      <c r="F6" s="19">
        <v>1400000</v>
      </c>
    </row>
    <row r="7" spans="1:6" ht="60" x14ac:dyDescent="0.25">
      <c r="A7" s="15">
        <v>2</v>
      </c>
      <c r="B7" s="16" t="s">
        <v>49</v>
      </c>
      <c r="C7" s="17">
        <v>220</v>
      </c>
      <c r="D7" s="18" t="s">
        <v>50</v>
      </c>
      <c r="E7" s="22">
        <v>45629</v>
      </c>
      <c r="F7" s="19">
        <v>3555538.72</v>
      </c>
    </row>
    <row r="8" spans="1:6" ht="60" x14ac:dyDescent="0.25">
      <c r="A8" s="15">
        <v>3</v>
      </c>
      <c r="B8" s="16" t="s">
        <v>51</v>
      </c>
      <c r="C8" s="17">
        <v>220</v>
      </c>
      <c r="D8" s="18" t="s">
        <v>52</v>
      </c>
      <c r="E8" s="22">
        <v>45629</v>
      </c>
      <c r="F8" s="19">
        <v>137592</v>
      </c>
    </row>
    <row r="9" spans="1:6" ht="45" x14ac:dyDescent="0.25">
      <c r="A9" s="15">
        <v>4</v>
      </c>
      <c r="B9" s="16" t="s">
        <v>53</v>
      </c>
      <c r="C9" s="17">
        <v>220</v>
      </c>
      <c r="D9" s="18" t="s">
        <v>54</v>
      </c>
      <c r="E9" s="22">
        <v>45629</v>
      </c>
      <c r="F9" s="19">
        <v>436050</v>
      </c>
    </row>
    <row r="10" spans="1:6" ht="90" x14ac:dyDescent="0.25">
      <c r="A10" s="15">
        <v>5</v>
      </c>
      <c r="B10" s="16" t="s">
        <v>55</v>
      </c>
      <c r="C10" s="17">
        <v>220</v>
      </c>
      <c r="D10" s="18" t="s">
        <v>56</v>
      </c>
      <c r="E10" s="22">
        <v>45631</v>
      </c>
      <c r="F10" s="19">
        <v>16746363.23</v>
      </c>
    </row>
    <row r="11" spans="1:6" ht="30" x14ac:dyDescent="0.25">
      <c r="A11" s="15">
        <v>6</v>
      </c>
      <c r="B11" s="16" t="s">
        <v>57</v>
      </c>
      <c r="C11" s="17">
        <v>120</v>
      </c>
      <c r="D11" s="18" t="s">
        <v>58</v>
      </c>
      <c r="E11" s="22">
        <v>45632</v>
      </c>
      <c r="F11" s="19">
        <v>2900130</v>
      </c>
    </row>
    <row r="12" spans="1:6" x14ac:dyDescent="0.25">
      <c r="A12" s="15">
        <v>7</v>
      </c>
      <c r="B12" s="16" t="s">
        <v>59</v>
      </c>
      <c r="C12" s="17">
        <v>220</v>
      </c>
      <c r="D12" s="18" t="s">
        <v>60</v>
      </c>
      <c r="E12" s="22">
        <v>45635</v>
      </c>
      <c r="F12" s="19">
        <v>396000</v>
      </c>
    </row>
    <row r="13" spans="1:6" ht="75" x14ac:dyDescent="0.25">
      <c r="A13" s="15">
        <v>8</v>
      </c>
      <c r="B13" s="16" t="s">
        <v>61</v>
      </c>
      <c r="C13" s="17">
        <v>220</v>
      </c>
      <c r="D13" s="18" t="s">
        <v>62</v>
      </c>
      <c r="E13" s="22">
        <v>45637</v>
      </c>
      <c r="F13" s="19">
        <v>2491482.1</v>
      </c>
    </row>
    <row r="14" spans="1:6" ht="30" x14ac:dyDescent="0.25">
      <c r="A14" s="15">
        <v>9</v>
      </c>
      <c r="B14" s="16" t="s">
        <v>63</v>
      </c>
      <c r="C14" s="17">
        <v>121</v>
      </c>
      <c r="D14" s="18" t="s">
        <v>64</v>
      </c>
      <c r="E14" s="22">
        <v>45639</v>
      </c>
      <c r="F14" s="19">
        <v>12500000</v>
      </c>
    </row>
    <row r="15" spans="1:6" ht="30" x14ac:dyDescent="0.25">
      <c r="A15" s="15">
        <v>10</v>
      </c>
      <c r="B15" s="16" t="s">
        <v>65</v>
      </c>
      <c r="C15" s="17">
        <v>130</v>
      </c>
      <c r="D15" s="18" t="s">
        <v>66</v>
      </c>
      <c r="E15" s="22">
        <v>45642</v>
      </c>
      <c r="F15" s="19">
        <v>1710400</v>
      </c>
    </row>
    <row r="16" spans="1:6" ht="45" x14ac:dyDescent="0.25">
      <c r="A16" s="15">
        <v>11</v>
      </c>
      <c r="B16" s="16" t="s">
        <v>67</v>
      </c>
      <c r="C16" s="17">
        <v>131</v>
      </c>
      <c r="D16" s="18" t="s">
        <v>68</v>
      </c>
      <c r="E16" s="22">
        <v>45642</v>
      </c>
      <c r="F16" s="19">
        <v>309240</v>
      </c>
    </row>
    <row r="17" spans="1:6" ht="45" x14ac:dyDescent="0.25">
      <c r="A17" s="15">
        <v>12</v>
      </c>
      <c r="B17" s="16" t="s">
        <v>69</v>
      </c>
      <c r="C17" s="17">
        <v>131</v>
      </c>
      <c r="D17" s="18" t="s">
        <v>70</v>
      </c>
      <c r="E17" s="22">
        <v>45642</v>
      </c>
      <c r="F17" s="19">
        <v>670051.80000000005</v>
      </c>
    </row>
    <row r="18" spans="1:6" ht="60" x14ac:dyDescent="0.25">
      <c r="A18" s="15">
        <v>13</v>
      </c>
      <c r="B18" s="16" t="s">
        <v>71</v>
      </c>
      <c r="C18" s="17">
        <v>130</v>
      </c>
      <c r="D18" s="18" t="s">
        <v>72</v>
      </c>
      <c r="E18" s="22">
        <v>45642</v>
      </c>
      <c r="F18" s="19">
        <v>3529223.52</v>
      </c>
    </row>
    <row r="19" spans="1:6" ht="30" x14ac:dyDescent="0.25">
      <c r="A19" s="15">
        <v>14</v>
      </c>
      <c r="B19" s="16" t="s">
        <v>73</v>
      </c>
      <c r="C19" s="17">
        <v>220</v>
      </c>
      <c r="D19" s="18" t="s">
        <v>74</v>
      </c>
      <c r="E19" s="22">
        <v>45643</v>
      </c>
      <c r="F19" s="19">
        <v>2275145.96</v>
      </c>
    </row>
    <row r="20" spans="1:6" ht="30" x14ac:dyDescent="0.25">
      <c r="A20" s="15">
        <v>15</v>
      </c>
      <c r="B20" s="16" t="s">
        <v>75</v>
      </c>
      <c r="C20" s="17">
        <v>220</v>
      </c>
      <c r="D20" s="18" t="s">
        <v>76</v>
      </c>
      <c r="E20" s="22">
        <v>45643</v>
      </c>
      <c r="F20" s="19">
        <v>106956.9</v>
      </c>
    </row>
    <row r="21" spans="1:6" ht="60" x14ac:dyDescent="0.25">
      <c r="A21" s="15">
        <v>16</v>
      </c>
      <c r="B21" s="16" t="s">
        <v>77</v>
      </c>
      <c r="C21" s="17">
        <v>220</v>
      </c>
      <c r="D21" s="18" t="s">
        <v>78</v>
      </c>
      <c r="E21" s="22">
        <v>45643</v>
      </c>
      <c r="F21" s="19">
        <v>123107.72</v>
      </c>
    </row>
    <row r="22" spans="1:6" ht="45" x14ac:dyDescent="0.25">
      <c r="A22" s="15">
        <v>17</v>
      </c>
      <c r="B22" s="16" t="s">
        <v>79</v>
      </c>
      <c r="C22" s="17">
        <v>220</v>
      </c>
      <c r="D22" s="18" t="s">
        <v>80</v>
      </c>
      <c r="E22" s="22">
        <v>45645</v>
      </c>
      <c r="F22" s="19">
        <v>118814.39999999999</v>
      </c>
    </row>
    <row r="23" spans="1:6" ht="45" x14ac:dyDescent="0.25">
      <c r="A23" s="15">
        <v>18</v>
      </c>
      <c r="B23" s="16" t="s">
        <v>81</v>
      </c>
      <c r="C23" s="17">
        <v>220</v>
      </c>
      <c r="D23" s="18" t="s">
        <v>82</v>
      </c>
      <c r="E23" s="22">
        <v>45642</v>
      </c>
      <c r="F23" s="19">
        <v>300000</v>
      </c>
    </row>
    <row r="24" spans="1:6" ht="30" x14ac:dyDescent="0.25">
      <c r="A24" s="15">
        <v>19</v>
      </c>
      <c r="B24" s="16" t="s">
        <v>83</v>
      </c>
      <c r="C24" s="17">
        <v>130</v>
      </c>
      <c r="D24" s="18" t="s">
        <v>84</v>
      </c>
      <c r="E24" s="22">
        <v>45646</v>
      </c>
      <c r="F24" s="19">
        <v>19016870.399999999</v>
      </c>
    </row>
    <row r="25" spans="1:6" ht="90" x14ac:dyDescent="0.25">
      <c r="A25" s="15">
        <v>20</v>
      </c>
      <c r="B25" s="16" t="s">
        <v>85</v>
      </c>
      <c r="C25" s="17">
        <v>220</v>
      </c>
      <c r="D25" s="18" t="s">
        <v>86</v>
      </c>
      <c r="E25" s="22">
        <v>45646</v>
      </c>
      <c r="F25" s="19">
        <v>222300</v>
      </c>
    </row>
    <row r="26" spans="1:6" ht="45" x14ac:dyDescent="0.25">
      <c r="A26" s="15">
        <v>21</v>
      </c>
      <c r="B26" s="16" t="s">
        <v>87</v>
      </c>
      <c r="C26" s="17">
        <v>220</v>
      </c>
      <c r="D26" s="18" t="s">
        <v>88</v>
      </c>
      <c r="E26" s="22">
        <v>45645</v>
      </c>
      <c r="F26" s="19">
        <v>1649609.72</v>
      </c>
    </row>
    <row r="27" spans="1:6" ht="45" x14ac:dyDescent="0.25">
      <c r="A27" s="15">
        <v>22</v>
      </c>
      <c r="B27" s="16" t="s">
        <v>89</v>
      </c>
      <c r="C27" s="17">
        <v>131</v>
      </c>
      <c r="D27" s="18" t="s">
        <v>90</v>
      </c>
      <c r="E27" s="22">
        <v>45649</v>
      </c>
      <c r="F27" s="19">
        <v>2337747.9900000002</v>
      </c>
    </row>
    <row r="28" spans="1:6" ht="60" x14ac:dyDescent="0.25">
      <c r="A28" s="15">
        <v>23</v>
      </c>
      <c r="B28" s="16" t="s">
        <v>91</v>
      </c>
      <c r="C28" s="17">
        <v>132</v>
      </c>
      <c r="D28" s="18" t="s">
        <v>92</v>
      </c>
      <c r="E28" s="22">
        <v>45649</v>
      </c>
      <c r="F28" s="19">
        <v>6360000</v>
      </c>
    </row>
    <row r="29" spans="1:6" ht="60" x14ac:dyDescent="0.25">
      <c r="A29" s="15">
        <v>24</v>
      </c>
      <c r="B29" s="16" t="s">
        <v>93</v>
      </c>
      <c r="C29" s="17">
        <v>122</v>
      </c>
      <c r="D29" s="18" t="s">
        <v>94</v>
      </c>
      <c r="E29" s="22">
        <v>45649</v>
      </c>
      <c r="F29" s="19">
        <v>410400</v>
      </c>
    </row>
    <row r="30" spans="1:6" ht="60" x14ac:dyDescent="0.25">
      <c r="A30" s="15">
        <v>25</v>
      </c>
      <c r="B30" s="16" t="s">
        <v>95</v>
      </c>
      <c r="C30" s="17">
        <v>120</v>
      </c>
      <c r="D30" s="18" t="s">
        <v>96</v>
      </c>
      <c r="E30" s="22">
        <v>45649</v>
      </c>
      <c r="F30" s="19">
        <v>3750000</v>
      </c>
    </row>
    <row r="31" spans="1:6" ht="60" x14ac:dyDescent="0.25">
      <c r="A31" s="15">
        <v>26</v>
      </c>
      <c r="B31" s="16" t="s">
        <v>97</v>
      </c>
      <c r="C31" s="17">
        <v>122</v>
      </c>
      <c r="D31" s="18" t="s">
        <v>98</v>
      </c>
      <c r="E31" s="22">
        <v>45649</v>
      </c>
      <c r="F31" s="19">
        <v>7032000</v>
      </c>
    </row>
    <row r="32" spans="1:6" ht="30" x14ac:dyDescent="0.25">
      <c r="A32" s="15">
        <v>27</v>
      </c>
      <c r="B32" s="16" t="s">
        <v>99</v>
      </c>
      <c r="C32" s="17">
        <v>220</v>
      </c>
      <c r="D32" s="18" t="s">
        <v>100</v>
      </c>
      <c r="E32" s="22">
        <v>45650</v>
      </c>
      <c r="F32" s="19">
        <v>1003756.76</v>
      </c>
    </row>
    <row r="33" spans="1:6" ht="45" x14ac:dyDescent="0.25">
      <c r="A33" s="15">
        <v>28</v>
      </c>
      <c r="B33" s="16" t="s">
        <v>101</v>
      </c>
      <c r="C33" s="17">
        <v>220</v>
      </c>
      <c r="D33" s="18" t="s">
        <v>102</v>
      </c>
      <c r="E33" s="22">
        <v>45649</v>
      </c>
      <c r="F33" s="19">
        <v>557700</v>
      </c>
    </row>
    <row r="34" spans="1:6" ht="45" x14ac:dyDescent="0.25">
      <c r="A34" s="15">
        <v>29</v>
      </c>
      <c r="B34" s="16" t="s">
        <v>103</v>
      </c>
      <c r="C34" s="17">
        <v>220</v>
      </c>
      <c r="D34" s="18" t="s">
        <v>104</v>
      </c>
      <c r="E34" s="22">
        <v>45649</v>
      </c>
      <c r="F34" s="19">
        <v>195112.35</v>
      </c>
    </row>
    <row r="35" spans="1:6" ht="60" x14ac:dyDescent="0.25">
      <c r="A35" s="15">
        <v>30</v>
      </c>
      <c r="B35" s="16" t="s">
        <v>105</v>
      </c>
      <c r="C35" s="17">
        <v>220</v>
      </c>
      <c r="D35" s="18" t="s">
        <v>106</v>
      </c>
      <c r="E35" s="22">
        <v>45650</v>
      </c>
      <c r="F35" s="19">
        <v>917756</v>
      </c>
    </row>
    <row r="36" spans="1:6" ht="45" x14ac:dyDescent="0.25">
      <c r="A36" s="15">
        <v>1</v>
      </c>
      <c r="B36" s="16" t="s">
        <v>107</v>
      </c>
      <c r="C36" s="17">
        <v>220</v>
      </c>
      <c r="D36" s="18" t="s">
        <v>108</v>
      </c>
      <c r="E36" s="22">
        <v>45651</v>
      </c>
      <c r="F36" s="19">
        <v>4021475.86</v>
      </c>
    </row>
    <row r="37" spans="1:6" ht="60" x14ac:dyDescent="0.25">
      <c r="A37" s="15">
        <v>32</v>
      </c>
      <c r="B37" s="16" t="s">
        <v>109</v>
      </c>
      <c r="C37" s="17">
        <v>220</v>
      </c>
      <c r="D37" s="18" t="s">
        <v>110</v>
      </c>
      <c r="E37" s="22">
        <v>45652</v>
      </c>
      <c r="F37" s="19">
        <v>1544772.62</v>
      </c>
    </row>
    <row r="38" spans="1:6" ht="30" x14ac:dyDescent="0.25">
      <c r="A38" s="15">
        <v>33</v>
      </c>
      <c r="B38" s="16" t="s">
        <v>111</v>
      </c>
      <c r="C38" s="17">
        <v>220</v>
      </c>
      <c r="D38" s="18" t="s">
        <v>112</v>
      </c>
      <c r="E38" s="22">
        <v>45649</v>
      </c>
      <c r="F38" s="19">
        <v>24250202.510000002</v>
      </c>
    </row>
    <row r="39" spans="1:6" ht="75" x14ac:dyDescent="0.25">
      <c r="A39" s="15">
        <v>34</v>
      </c>
      <c r="B39" s="16" t="s">
        <v>113</v>
      </c>
      <c r="C39" s="17">
        <v>220</v>
      </c>
      <c r="D39" s="18" t="s">
        <v>114</v>
      </c>
      <c r="E39" s="22">
        <v>45653</v>
      </c>
      <c r="F39" s="19">
        <v>118560</v>
      </c>
    </row>
    <row r="41" spans="1:6" ht="30.75" customHeight="1" x14ac:dyDescent="0.25">
      <c r="A41" s="52" t="s">
        <v>7</v>
      </c>
      <c r="B41" s="52"/>
      <c r="C41" s="52"/>
      <c r="D41" s="52"/>
      <c r="E41" s="52"/>
      <c r="F41" s="52"/>
    </row>
    <row r="43" spans="1:6" ht="75" x14ac:dyDescent="0.25">
      <c r="A43" s="2" t="s">
        <v>3</v>
      </c>
      <c r="B43" s="53" t="s">
        <v>8</v>
      </c>
      <c r="C43" s="53"/>
      <c r="D43" s="53"/>
      <c r="E43" s="2" t="s">
        <v>9</v>
      </c>
      <c r="F43" s="2" t="s">
        <v>17</v>
      </c>
    </row>
    <row r="44" spans="1:6" ht="30" customHeight="1" x14ac:dyDescent="0.25">
      <c r="A44" s="2">
        <v>35</v>
      </c>
      <c r="B44" s="54" t="s">
        <v>16</v>
      </c>
      <c r="C44" s="54"/>
      <c r="D44" s="54"/>
      <c r="E44" s="5">
        <v>0</v>
      </c>
      <c r="F44" s="4">
        <v>0</v>
      </c>
    </row>
    <row r="45" spans="1:6" ht="45" customHeight="1" x14ac:dyDescent="0.25">
      <c r="A45" s="2">
        <v>36</v>
      </c>
      <c r="B45" s="54" t="s">
        <v>18</v>
      </c>
      <c r="C45" s="54"/>
      <c r="D45" s="54"/>
      <c r="E45" s="13">
        <v>6</v>
      </c>
      <c r="F45" s="14">
        <v>354232916.39999998</v>
      </c>
    </row>
    <row r="46" spans="1:6" ht="30" hidden="1" customHeight="1" outlineLevel="1" x14ac:dyDescent="0.25">
      <c r="A46" s="9" t="s">
        <v>32</v>
      </c>
      <c r="B46" s="56" t="s">
        <v>33</v>
      </c>
      <c r="C46" s="56"/>
      <c r="D46" s="56"/>
      <c r="E46" s="13">
        <f>COUNTIF(C6:C39,220)</f>
        <v>21</v>
      </c>
      <c r="F46" s="14">
        <f>SUMIF(C6:C39,220,F6:F39)</f>
        <v>61168296.849999994</v>
      </c>
    </row>
    <row r="47" spans="1:6" ht="30" hidden="1" customHeight="1" outlineLevel="1" x14ac:dyDescent="0.25">
      <c r="A47" s="12" t="s">
        <v>34</v>
      </c>
      <c r="B47" s="55" t="s">
        <v>18</v>
      </c>
      <c r="C47" s="55"/>
      <c r="D47" s="55"/>
      <c r="E47" s="30">
        <f>E45+E46</f>
        <v>27</v>
      </c>
      <c r="F47" s="31">
        <f>F46+F45</f>
        <v>415401213.25</v>
      </c>
    </row>
    <row r="48" spans="1:6" ht="48.75" customHeight="1" collapsed="1" x14ac:dyDescent="0.25">
      <c r="A48" s="2">
        <v>37</v>
      </c>
      <c r="B48" s="54" t="s">
        <v>19</v>
      </c>
      <c r="C48" s="54"/>
      <c r="D48" s="54"/>
      <c r="E48" s="13">
        <v>44</v>
      </c>
      <c r="F48" s="14">
        <v>4322155.51</v>
      </c>
    </row>
    <row r="49" spans="1:6" ht="75" customHeight="1" x14ac:dyDescent="0.25">
      <c r="A49" s="24">
        <v>38</v>
      </c>
      <c r="B49" s="54" t="s">
        <v>35</v>
      </c>
      <c r="C49" s="54"/>
      <c r="D49" s="54"/>
      <c r="E49" s="13">
        <v>0</v>
      </c>
      <c r="F49" s="14">
        <v>0</v>
      </c>
    </row>
    <row r="50" spans="1:6" ht="60" customHeight="1" x14ac:dyDescent="0.25">
      <c r="A50" s="32">
        <v>39</v>
      </c>
      <c r="B50" s="54" t="s">
        <v>36</v>
      </c>
      <c r="C50" s="54"/>
      <c r="D50" s="54"/>
      <c r="E50" s="13">
        <v>0</v>
      </c>
      <c r="F50" s="14">
        <v>0</v>
      </c>
    </row>
    <row r="51" spans="1:6" ht="92.25" customHeight="1" x14ac:dyDescent="0.25">
      <c r="A51" s="32">
        <v>40</v>
      </c>
      <c r="B51" s="54" t="s">
        <v>37</v>
      </c>
      <c r="C51" s="54"/>
      <c r="D51" s="54"/>
      <c r="E51" s="13">
        <v>0</v>
      </c>
      <c r="F51" s="14">
        <v>0</v>
      </c>
    </row>
    <row r="53" spans="1:6" x14ac:dyDescent="0.25">
      <c r="A53" s="52" t="s">
        <v>31</v>
      </c>
      <c r="B53" s="52"/>
      <c r="C53" s="52"/>
      <c r="D53" s="52"/>
      <c r="E53" s="52"/>
      <c r="F53" s="52"/>
    </row>
    <row r="55" spans="1:6" ht="60" x14ac:dyDescent="0.25">
      <c r="A55" s="45" t="s">
        <v>10</v>
      </c>
      <c r="B55" s="46"/>
      <c r="C55" s="46"/>
      <c r="D55" s="47"/>
      <c r="E55" s="2" t="s">
        <v>10</v>
      </c>
      <c r="F55" s="2" t="s">
        <v>20</v>
      </c>
    </row>
    <row r="56" spans="1:6" x14ac:dyDescent="0.25">
      <c r="A56" s="48" t="s">
        <v>21</v>
      </c>
      <c r="B56" s="49"/>
      <c r="C56" s="49"/>
      <c r="D56" s="50"/>
      <c r="E56" s="20">
        <f>SUM(E57:E64)</f>
        <v>84</v>
      </c>
      <c r="F56" s="21">
        <f>SUM(F57:F64)</f>
        <v>481649432.46999997</v>
      </c>
    </row>
    <row r="57" spans="1:6" ht="30" customHeight="1" x14ac:dyDescent="0.25">
      <c r="A57" s="39" t="s">
        <v>11</v>
      </c>
      <c r="B57" s="40"/>
      <c r="C57" s="40"/>
      <c r="D57" s="41"/>
      <c r="E57" s="13">
        <f>E44</f>
        <v>0</v>
      </c>
      <c r="F57" s="14">
        <f>F44</f>
        <v>0</v>
      </c>
    </row>
    <row r="58" spans="1:6" ht="30" customHeight="1" x14ac:dyDescent="0.25">
      <c r="A58" s="39" t="s">
        <v>12</v>
      </c>
      <c r="B58" s="40"/>
      <c r="C58" s="40"/>
      <c r="D58" s="41"/>
      <c r="E58" s="13">
        <f>E48</f>
        <v>44</v>
      </c>
      <c r="F58" s="14">
        <f>F48</f>
        <v>4322155.51</v>
      </c>
    </row>
    <row r="59" spans="1:6" ht="30" customHeight="1" x14ac:dyDescent="0.25">
      <c r="A59" s="39" t="s">
        <v>13</v>
      </c>
      <c r="B59" s="40"/>
      <c r="C59" s="40"/>
      <c r="D59" s="41"/>
      <c r="E59" s="13">
        <f>E47</f>
        <v>27</v>
      </c>
      <c r="F59" s="14">
        <f>F47</f>
        <v>415401213.25</v>
      </c>
    </row>
    <row r="60" spans="1:6" ht="75" customHeight="1" x14ac:dyDescent="0.25">
      <c r="A60" s="39" t="s">
        <v>38</v>
      </c>
      <c r="B60" s="40"/>
      <c r="C60" s="40"/>
      <c r="D60" s="41"/>
      <c r="E60" s="13">
        <f>SUM(E61:E63)</f>
        <v>0</v>
      </c>
      <c r="F60" s="14">
        <f>SUM(F61:F63)</f>
        <v>0</v>
      </c>
    </row>
    <row r="61" spans="1:6" ht="75" customHeight="1" x14ac:dyDescent="0.25">
      <c r="A61" s="42" t="s">
        <v>39</v>
      </c>
      <c r="B61" s="43"/>
      <c r="C61" s="43"/>
      <c r="D61" s="44"/>
      <c r="E61" s="13">
        <f>E49</f>
        <v>0</v>
      </c>
      <c r="F61" s="14">
        <f>F49</f>
        <v>0</v>
      </c>
    </row>
    <row r="62" spans="1:6" ht="64.5" customHeight="1" x14ac:dyDescent="0.25">
      <c r="A62" s="42" t="s">
        <v>40</v>
      </c>
      <c r="B62" s="43"/>
      <c r="C62" s="43"/>
      <c r="D62" s="44"/>
      <c r="E62" s="13">
        <f t="shared" ref="E62:F63" si="0">E50</f>
        <v>0</v>
      </c>
      <c r="F62" s="14">
        <f t="shared" si="0"/>
        <v>0</v>
      </c>
    </row>
    <row r="63" spans="1:6" ht="92.25" customHeight="1" x14ac:dyDescent="0.25">
      <c r="A63" s="42" t="s">
        <v>41</v>
      </c>
      <c r="B63" s="43"/>
      <c r="C63" s="43"/>
      <c r="D63" s="44"/>
      <c r="E63" s="13">
        <f t="shared" si="0"/>
        <v>0</v>
      </c>
      <c r="F63" s="14">
        <f t="shared" si="0"/>
        <v>0</v>
      </c>
    </row>
    <row r="64" spans="1:6" ht="45" customHeight="1" x14ac:dyDescent="0.25">
      <c r="A64" s="39" t="s">
        <v>22</v>
      </c>
      <c r="B64" s="40"/>
      <c r="C64" s="40"/>
      <c r="D64" s="41"/>
      <c r="E64" s="13">
        <f>COUNTIF(C6:C39,120)+COUNTIF(C6:C39,130)+COUNTIF(C6:C39,131)+COUNTIF(C6:C39,121)+COUNTIF(C6:C39,132)+COUNTIF(C6:C39,122)</f>
        <v>13</v>
      </c>
      <c r="F64" s="14">
        <f>SUMIF(C6:C39,120,F6:F39)+SUMIF(C6:C39,130,F6:F39)+SUMIF(C6:C39,131,F6:F39)+SUMIF(C6:C39,121,F6:F39)+SUMIF(C6:C39,132,F6:F39)+SUMIF(C6:C39,122,F6:F39)</f>
        <v>61926063.710000001</v>
      </c>
    </row>
    <row r="65" spans="1:6" ht="58.5" customHeight="1" x14ac:dyDescent="0.25">
      <c r="A65" s="42" t="s">
        <v>14</v>
      </c>
      <c r="B65" s="43"/>
      <c r="C65" s="43"/>
      <c r="D65" s="44"/>
      <c r="E65" s="13">
        <f>COUNTIF(C6:C39,131)+COUNTIF(C6:C39,121)+COUNTIF(C6:C39,132)+COUNTIF(C6:C39,122)</f>
        <v>7</v>
      </c>
      <c r="F65" s="14">
        <f>SUMIF(C6:C39,131,F6:F39)+SUMIF(C6:C39,121,F6:F39)+SUMIF(C6:C39,132,F6:F39)+SUMIF(C6:C39,122,F6:F39)</f>
        <v>29619439.789999999</v>
      </c>
    </row>
    <row r="68" spans="1:6" x14ac:dyDescent="0.25">
      <c r="A68" s="38" t="s">
        <v>43</v>
      </c>
      <c r="B68" s="38"/>
      <c r="C68" s="1"/>
    </row>
    <row r="69" spans="1:6" x14ac:dyDescent="0.25">
      <c r="A69" s="38" t="s">
        <v>42</v>
      </c>
      <c r="B69" s="38"/>
      <c r="C69" s="6" t="s">
        <v>0</v>
      </c>
    </row>
  </sheetData>
  <mergeCells count="26">
    <mergeCell ref="A1:F1"/>
    <mergeCell ref="A53:F53"/>
    <mergeCell ref="A3:F3"/>
    <mergeCell ref="A41:F41"/>
    <mergeCell ref="B43:D43"/>
    <mergeCell ref="B51:D51"/>
    <mergeCell ref="B44:D44"/>
    <mergeCell ref="B45:D45"/>
    <mergeCell ref="B48:D48"/>
    <mergeCell ref="B47:D47"/>
    <mergeCell ref="B46:D46"/>
    <mergeCell ref="B49:D49"/>
    <mergeCell ref="B50:D50"/>
    <mergeCell ref="A68:B68"/>
    <mergeCell ref="A69:B69"/>
    <mergeCell ref="A64:D64"/>
    <mergeCell ref="A65:D65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view="pageBreakPreview" zoomScale="80" zoomScaleNormal="100" zoomScaleSheetLayoutView="80" workbookViewId="0">
      <pane ySplit="2" topLeftCell="A3" activePane="bottomLeft" state="frozen"/>
      <selection pane="bottomLeft" activeCell="E8" sqref="E8"/>
    </sheetView>
  </sheetViews>
  <sheetFormatPr defaultRowHeight="15" x14ac:dyDescent="0.25"/>
  <cols>
    <col min="1" max="1" width="7.85546875" customWidth="1"/>
    <col min="2" max="2" width="16.42578125" style="10" customWidth="1"/>
    <col min="3" max="3" width="45.7109375" customWidth="1"/>
    <col min="4" max="4" width="16.42578125" customWidth="1"/>
    <col min="5" max="5" width="32.28515625" style="10" customWidth="1"/>
    <col min="6" max="6" width="14.85546875" customWidth="1"/>
    <col min="7" max="7" width="17.140625" customWidth="1"/>
  </cols>
  <sheetData>
    <row r="1" spans="1:7" ht="15.75" thickBot="1" x14ac:dyDescent="0.3">
      <c r="A1" s="57" t="s">
        <v>23</v>
      </c>
      <c r="B1" s="57"/>
      <c r="C1" s="57"/>
      <c r="D1" s="57"/>
      <c r="E1" s="57"/>
      <c r="F1" s="57"/>
      <c r="G1" s="57"/>
    </row>
    <row r="2" spans="1:7" ht="195" x14ac:dyDescent="0.25">
      <c r="A2" s="3" t="s">
        <v>27</v>
      </c>
      <c r="B2" s="8" t="s">
        <v>24</v>
      </c>
      <c r="C2" s="3" t="s">
        <v>25</v>
      </c>
      <c r="D2" s="3" t="s">
        <v>30</v>
      </c>
      <c r="E2" s="8" t="s">
        <v>26</v>
      </c>
      <c r="F2" s="3" t="s">
        <v>28</v>
      </c>
      <c r="G2" s="3" t="s">
        <v>29</v>
      </c>
    </row>
    <row r="3" spans="1:7" ht="105" x14ac:dyDescent="0.25">
      <c r="A3" s="15">
        <v>63</v>
      </c>
      <c r="B3" s="18" t="s">
        <v>132</v>
      </c>
      <c r="C3" s="15" t="s">
        <v>133</v>
      </c>
      <c r="D3" s="15">
        <v>90</v>
      </c>
      <c r="E3" s="18" t="s">
        <v>46</v>
      </c>
      <c r="F3" s="29">
        <v>85944</v>
      </c>
      <c r="G3" s="29">
        <v>85944</v>
      </c>
    </row>
    <row r="4" spans="1:7" ht="45" x14ac:dyDescent="0.25">
      <c r="A4" s="15">
        <v>86</v>
      </c>
      <c r="B4" s="18" t="s">
        <v>126</v>
      </c>
      <c r="C4" s="15" t="s">
        <v>115</v>
      </c>
      <c r="D4" s="15">
        <v>80</v>
      </c>
      <c r="E4" s="18" t="s">
        <v>84</v>
      </c>
      <c r="F4" s="29">
        <v>19016870.399999999</v>
      </c>
      <c r="G4" s="29">
        <v>0</v>
      </c>
    </row>
    <row r="5" spans="1:7" ht="30" x14ac:dyDescent="0.25">
      <c r="A5" s="15">
        <v>94</v>
      </c>
      <c r="B5" s="18" t="s">
        <v>116</v>
      </c>
      <c r="C5" s="15" t="s">
        <v>117</v>
      </c>
      <c r="D5" s="15">
        <v>80</v>
      </c>
      <c r="E5" s="18" t="s">
        <v>127</v>
      </c>
      <c r="F5" s="29">
        <v>7495427.5999999996</v>
      </c>
      <c r="G5" s="29">
        <v>7495427.5999999996</v>
      </c>
    </row>
    <row r="6" spans="1:7" ht="30" x14ac:dyDescent="0.25">
      <c r="A6" s="15">
        <v>95</v>
      </c>
      <c r="B6" s="18" t="s">
        <v>118</v>
      </c>
      <c r="C6" s="15" t="s">
        <v>119</v>
      </c>
      <c r="D6" s="15">
        <v>90</v>
      </c>
      <c r="E6" s="18" t="s">
        <v>128</v>
      </c>
      <c r="F6" s="29">
        <v>2472096.75</v>
      </c>
      <c r="G6" s="29">
        <v>2396174.7400000002</v>
      </c>
    </row>
    <row r="7" spans="1:7" ht="30" x14ac:dyDescent="0.25">
      <c r="A7" s="15" t="s">
        <v>120</v>
      </c>
      <c r="B7" s="18" t="s">
        <v>121</v>
      </c>
      <c r="C7" s="15" t="s">
        <v>122</v>
      </c>
      <c r="D7" s="15">
        <v>90</v>
      </c>
      <c r="E7" s="18" t="s">
        <v>129</v>
      </c>
      <c r="F7" s="29">
        <v>1876248.12</v>
      </c>
      <c r="G7" s="29">
        <v>1876248.12</v>
      </c>
    </row>
    <row r="8" spans="1:7" ht="30" x14ac:dyDescent="0.25">
      <c r="A8" s="15">
        <v>99</v>
      </c>
      <c r="B8" s="18" t="s">
        <v>123</v>
      </c>
      <c r="C8" s="15" t="s">
        <v>124</v>
      </c>
      <c r="D8" s="15">
        <v>87</v>
      </c>
      <c r="E8" s="18" t="s">
        <v>130</v>
      </c>
      <c r="F8" s="29">
        <v>19666485.239999998</v>
      </c>
      <c r="G8" s="29">
        <v>19053745.440000001</v>
      </c>
    </row>
    <row r="9" spans="1:7" x14ac:dyDescent="0.25">
      <c r="A9" s="15">
        <v>185</v>
      </c>
      <c r="B9" s="18" t="s">
        <v>131</v>
      </c>
      <c r="C9" s="15" t="s">
        <v>125</v>
      </c>
      <c r="D9" s="15">
        <v>60</v>
      </c>
      <c r="E9" s="18" t="s">
        <v>92</v>
      </c>
      <c r="F9" s="29">
        <v>6360000</v>
      </c>
      <c r="G9" s="29">
        <v>6360000</v>
      </c>
    </row>
    <row r="10" spans="1:7" x14ac:dyDescent="0.25">
      <c r="A10" s="25"/>
      <c r="B10" s="26"/>
      <c r="C10" s="27"/>
      <c r="D10" s="27"/>
      <c r="E10" s="26"/>
      <c r="F10" s="28"/>
      <c r="G10" s="28"/>
    </row>
    <row r="12" spans="1:7" x14ac:dyDescent="0.25">
      <c r="A12" s="7" t="s">
        <v>43</v>
      </c>
      <c r="B12" s="11"/>
      <c r="C12" s="1"/>
    </row>
    <row r="13" spans="1:7" x14ac:dyDescent="0.25">
      <c r="A13" s="7" t="s">
        <v>42</v>
      </c>
      <c r="B13" s="11"/>
      <c r="D13" s="6" t="s">
        <v>0</v>
      </c>
      <c r="F13" s="2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J4" sqref="J4"/>
    </sheetView>
  </sheetViews>
  <sheetFormatPr defaultRowHeight="15" x14ac:dyDescent="0.25"/>
  <cols>
    <col min="1" max="1" width="6.42578125" style="10" customWidth="1"/>
    <col min="2" max="2" width="15.5703125" style="10" customWidth="1"/>
    <col min="3" max="3" width="36.7109375" style="10" customWidth="1"/>
    <col min="4" max="4" width="9.140625" style="10"/>
    <col min="5" max="5" width="28.5703125" style="10" customWidth="1"/>
    <col min="6" max="7" width="15.7109375" style="10" customWidth="1"/>
    <col min="8" max="8" width="14.28515625" style="10" customWidth="1"/>
    <col min="9" max="10" width="9.140625" style="10"/>
    <col min="11" max="13" width="19.7109375" style="10" customWidth="1"/>
    <col min="14" max="16384" width="9.140625" style="10"/>
  </cols>
  <sheetData>
    <row r="1" spans="1:8" ht="31.5" customHeight="1" thickBot="1" x14ac:dyDescent="0.3">
      <c r="A1" s="57" t="s">
        <v>297</v>
      </c>
      <c r="B1" s="57"/>
      <c r="C1" s="57"/>
      <c r="D1" s="57"/>
      <c r="E1" s="57"/>
      <c r="F1" s="57"/>
      <c r="G1" s="57"/>
      <c r="H1" s="57"/>
    </row>
    <row r="2" spans="1:8" customFormat="1" ht="225" x14ac:dyDescent="0.25">
      <c r="A2" s="15" t="s">
        <v>27</v>
      </c>
      <c r="B2" s="8" t="s">
        <v>24</v>
      </c>
      <c r="C2" s="33" t="s">
        <v>25</v>
      </c>
      <c r="D2" s="33" t="s">
        <v>30</v>
      </c>
      <c r="E2" s="8" t="s">
        <v>26</v>
      </c>
      <c r="F2" s="33" t="s">
        <v>28</v>
      </c>
      <c r="G2" s="33" t="s">
        <v>29</v>
      </c>
      <c r="H2" s="33" t="s">
        <v>45</v>
      </c>
    </row>
    <row r="3" spans="1:8" ht="30" x14ac:dyDescent="0.25">
      <c r="A3" s="34">
        <v>4</v>
      </c>
      <c r="B3" s="35" t="s">
        <v>134</v>
      </c>
      <c r="C3" s="8" t="s">
        <v>135</v>
      </c>
      <c r="D3" s="35">
        <v>90</v>
      </c>
      <c r="E3" s="8" t="s">
        <v>136</v>
      </c>
      <c r="F3" s="29">
        <v>165425.4</v>
      </c>
      <c r="G3" s="29">
        <v>62105.4</v>
      </c>
      <c r="H3" s="37">
        <v>37.54</v>
      </c>
    </row>
    <row r="4" spans="1:8" ht="120" x14ac:dyDescent="0.25">
      <c r="A4" s="34">
        <v>13</v>
      </c>
      <c r="B4" s="35" t="s">
        <v>138</v>
      </c>
      <c r="C4" s="8" t="s">
        <v>137</v>
      </c>
      <c r="D4" s="35">
        <v>90</v>
      </c>
      <c r="E4" s="8" t="s">
        <v>46</v>
      </c>
      <c r="F4" s="29">
        <v>38818.5</v>
      </c>
      <c r="G4" s="29">
        <v>38818.5</v>
      </c>
      <c r="H4" s="36">
        <v>100</v>
      </c>
    </row>
    <row r="5" spans="1:8" ht="30" x14ac:dyDescent="0.25">
      <c r="A5" s="34">
        <v>23</v>
      </c>
      <c r="B5" s="35" t="s">
        <v>139</v>
      </c>
      <c r="C5" s="8" t="s">
        <v>140</v>
      </c>
      <c r="D5" s="35">
        <v>70</v>
      </c>
      <c r="E5" s="8" t="s">
        <v>141</v>
      </c>
      <c r="F5" s="29">
        <v>6677848.6299999999</v>
      </c>
      <c r="G5" s="29">
        <v>3226109.55</v>
      </c>
      <c r="H5" s="37">
        <v>48.31</v>
      </c>
    </row>
    <row r="6" spans="1:8" ht="135" x14ac:dyDescent="0.25">
      <c r="A6" s="34" t="s">
        <v>142</v>
      </c>
      <c r="B6" s="35" t="s">
        <v>143</v>
      </c>
      <c r="C6" s="8" t="s">
        <v>144</v>
      </c>
      <c r="D6" s="35" t="s">
        <v>145</v>
      </c>
      <c r="E6" s="8" t="s">
        <v>272</v>
      </c>
      <c r="F6" s="29">
        <v>1970358.86</v>
      </c>
      <c r="G6" s="29">
        <v>0</v>
      </c>
      <c r="H6" s="37">
        <v>0</v>
      </c>
    </row>
    <row r="7" spans="1:8" ht="90" x14ac:dyDescent="0.25">
      <c r="A7" s="34" t="s">
        <v>147</v>
      </c>
      <c r="B7" s="35" t="s">
        <v>148</v>
      </c>
      <c r="C7" s="8" t="s">
        <v>149</v>
      </c>
      <c r="D7" s="35" t="s">
        <v>145</v>
      </c>
      <c r="E7" s="8" t="s">
        <v>146</v>
      </c>
      <c r="F7" s="29">
        <v>3159067.11</v>
      </c>
      <c r="G7" s="29">
        <v>3159067.11</v>
      </c>
      <c r="H7" s="36">
        <v>100</v>
      </c>
    </row>
    <row r="8" spans="1:8" ht="180" x14ac:dyDescent="0.25">
      <c r="A8" s="34" t="s">
        <v>150</v>
      </c>
      <c r="B8" s="35" t="s">
        <v>151</v>
      </c>
      <c r="C8" s="8" t="s">
        <v>152</v>
      </c>
      <c r="D8" s="35" t="s">
        <v>153</v>
      </c>
      <c r="E8" s="8" t="s">
        <v>273</v>
      </c>
      <c r="F8" s="29">
        <v>21572236.02</v>
      </c>
      <c r="G8" s="29">
        <v>21030432</v>
      </c>
      <c r="H8" s="36">
        <v>97.49</v>
      </c>
    </row>
    <row r="9" spans="1:8" ht="60" x14ac:dyDescent="0.25">
      <c r="A9" s="34" t="s">
        <v>155</v>
      </c>
      <c r="B9" s="35" t="s">
        <v>156</v>
      </c>
      <c r="C9" s="8" t="s">
        <v>157</v>
      </c>
      <c r="D9" s="35" t="s">
        <v>153</v>
      </c>
      <c r="E9" s="8" t="s">
        <v>146</v>
      </c>
      <c r="F9" s="29">
        <v>1590287</v>
      </c>
      <c r="G9" s="29">
        <v>1355202.6</v>
      </c>
      <c r="H9" s="36">
        <v>85.22</v>
      </c>
    </row>
    <row r="10" spans="1:8" ht="135" x14ac:dyDescent="0.25">
      <c r="A10" s="34" t="s">
        <v>158</v>
      </c>
      <c r="B10" s="35" t="s">
        <v>159</v>
      </c>
      <c r="C10" s="8" t="s">
        <v>160</v>
      </c>
      <c r="D10" s="35" t="s">
        <v>161</v>
      </c>
      <c r="E10" s="8" t="s">
        <v>274</v>
      </c>
      <c r="F10" s="29">
        <v>76896</v>
      </c>
      <c r="G10" s="29">
        <v>0</v>
      </c>
      <c r="H10" s="37">
        <v>0</v>
      </c>
    </row>
    <row r="11" spans="1:8" ht="60" x14ac:dyDescent="0.25">
      <c r="A11" s="34" t="s">
        <v>162</v>
      </c>
      <c r="B11" s="35" t="s">
        <v>163</v>
      </c>
      <c r="C11" s="8" t="s">
        <v>164</v>
      </c>
      <c r="D11" s="35" t="s">
        <v>165</v>
      </c>
      <c r="E11" s="8" t="s">
        <v>276</v>
      </c>
      <c r="F11" s="29">
        <v>2476569.92</v>
      </c>
      <c r="G11" s="29">
        <v>2345040</v>
      </c>
      <c r="H11" s="36">
        <v>94.69</v>
      </c>
    </row>
    <row r="12" spans="1:8" ht="120" x14ac:dyDescent="0.25">
      <c r="A12" s="34" t="s">
        <v>166</v>
      </c>
      <c r="B12" s="35" t="s">
        <v>167</v>
      </c>
      <c r="C12" s="8" t="s">
        <v>168</v>
      </c>
      <c r="D12" s="35" t="s">
        <v>169</v>
      </c>
      <c r="E12" s="8" t="s">
        <v>46</v>
      </c>
      <c r="F12" s="29">
        <v>33450</v>
      </c>
      <c r="G12" s="29">
        <v>33450</v>
      </c>
      <c r="H12" s="36">
        <v>100</v>
      </c>
    </row>
    <row r="13" spans="1:8" ht="45" x14ac:dyDescent="0.25">
      <c r="A13" s="34" t="s">
        <v>170</v>
      </c>
      <c r="B13" s="35" t="s">
        <v>171</v>
      </c>
      <c r="C13" s="8" t="s">
        <v>172</v>
      </c>
      <c r="D13" s="35" t="s">
        <v>169</v>
      </c>
      <c r="E13" s="8" t="s">
        <v>277</v>
      </c>
      <c r="F13" s="29">
        <v>1700040</v>
      </c>
      <c r="G13" s="29">
        <v>1700040</v>
      </c>
      <c r="H13" s="36">
        <v>100</v>
      </c>
    </row>
    <row r="14" spans="1:8" x14ac:dyDescent="0.25">
      <c r="A14" s="34" t="s">
        <v>173</v>
      </c>
      <c r="B14" s="35" t="s">
        <v>174</v>
      </c>
      <c r="C14" s="8" t="s">
        <v>175</v>
      </c>
      <c r="D14" s="35" t="s">
        <v>176</v>
      </c>
      <c r="E14" s="8" t="s">
        <v>146</v>
      </c>
      <c r="F14" s="29">
        <v>131529.92000000001</v>
      </c>
      <c r="G14" s="29">
        <v>0</v>
      </c>
      <c r="H14" s="37">
        <v>0</v>
      </c>
    </row>
    <row r="15" spans="1:8" ht="60" x14ac:dyDescent="0.25">
      <c r="A15" s="34" t="s">
        <v>177</v>
      </c>
      <c r="B15" s="35" t="s">
        <v>178</v>
      </c>
      <c r="C15" s="8" t="s">
        <v>179</v>
      </c>
      <c r="D15" s="35" t="s">
        <v>180</v>
      </c>
      <c r="E15" s="8" t="s">
        <v>154</v>
      </c>
      <c r="F15" s="29">
        <v>645000</v>
      </c>
      <c r="G15" s="29">
        <v>645000</v>
      </c>
      <c r="H15" s="36">
        <v>100</v>
      </c>
    </row>
    <row r="16" spans="1:8" ht="120" x14ac:dyDescent="0.25">
      <c r="A16" s="34" t="s">
        <v>181</v>
      </c>
      <c r="B16" s="35" t="s">
        <v>182</v>
      </c>
      <c r="C16" s="8" t="s">
        <v>183</v>
      </c>
      <c r="D16" s="35" t="s">
        <v>184</v>
      </c>
      <c r="E16" s="8" t="s">
        <v>46</v>
      </c>
      <c r="F16" s="29">
        <v>4140</v>
      </c>
      <c r="G16" s="29">
        <v>4140</v>
      </c>
      <c r="H16" s="36">
        <v>100</v>
      </c>
    </row>
    <row r="17" spans="1:13" ht="135" x14ac:dyDescent="0.25">
      <c r="A17" s="34" t="s">
        <v>185</v>
      </c>
      <c r="B17" s="35" t="s">
        <v>186</v>
      </c>
      <c r="C17" s="8" t="s">
        <v>187</v>
      </c>
      <c r="D17" s="35" t="s">
        <v>176</v>
      </c>
      <c r="E17" s="8" t="s">
        <v>278</v>
      </c>
      <c r="F17" s="29">
        <v>1983927.45</v>
      </c>
      <c r="G17" s="29">
        <v>1959927.45</v>
      </c>
      <c r="H17" s="36">
        <v>98.79</v>
      </c>
    </row>
    <row r="18" spans="1:13" ht="150" x14ac:dyDescent="0.25">
      <c r="A18" s="34" t="s">
        <v>165</v>
      </c>
      <c r="B18" s="35" t="s">
        <v>188</v>
      </c>
      <c r="C18" s="8" t="s">
        <v>189</v>
      </c>
      <c r="D18" s="35" t="s">
        <v>176</v>
      </c>
      <c r="E18" s="8" t="s">
        <v>279</v>
      </c>
      <c r="F18" s="29">
        <v>586040.78</v>
      </c>
      <c r="G18" s="29">
        <v>556041.78</v>
      </c>
      <c r="H18" s="36">
        <v>94.88</v>
      </c>
    </row>
    <row r="19" spans="1:13" ht="30" x14ac:dyDescent="0.25">
      <c r="A19" s="34" t="s">
        <v>190</v>
      </c>
      <c r="B19" s="35" t="s">
        <v>191</v>
      </c>
      <c r="C19" s="8" t="s">
        <v>192</v>
      </c>
      <c r="D19" s="35" t="s">
        <v>145</v>
      </c>
      <c r="E19" s="8" t="s">
        <v>280</v>
      </c>
      <c r="F19" s="29">
        <v>556041.78</v>
      </c>
      <c r="G19" s="29">
        <v>556041.78</v>
      </c>
      <c r="H19" s="36">
        <v>100</v>
      </c>
    </row>
    <row r="20" spans="1:13" ht="120" x14ac:dyDescent="0.25">
      <c r="A20" s="34" t="s">
        <v>193</v>
      </c>
      <c r="B20" s="35" t="s">
        <v>132</v>
      </c>
      <c r="C20" s="8" t="s">
        <v>133</v>
      </c>
      <c r="D20" s="35" t="s">
        <v>176</v>
      </c>
      <c r="E20" s="8" t="s">
        <v>46</v>
      </c>
      <c r="F20" s="29">
        <v>226666</v>
      </c>
      <c r="G20" s="29">
        <v>127066</v>
      </c>
      <c r="H20" s="37">
        <v>56.06</v>
      </c>
    </row>
    <row r="21" spans="1:13" ht="135" x14ac:dyDescent="0.25">
      <c r="A21" s="34" t="s">
        <v>194</v>
      </c>
      <c r="B21" s="35" t="s">
        <v>195</v>
      </c>
      <c r="C21" s="8" t="s">
        <v>196</v>
      </c>
      <c r="D21" s="35" t="s">
        <v>176</v>
      </c>
      <c r="E21" s="8" t="s">
        <v>281</v>
      </c>
      <c r="F21" s="29">
        <v>214290</v>
      </c>
      <c r="G21" s="29">
        <v>187650</v>
      </c>
      <c r="H21" s="37">
        <v>87.57</v>
      </c>
    </row>
    <row r="22" spans="1:13" ht="165" x14ac:dyDescent="0.25">
      <c r="A22" s="34" t="s">
        <v>198</v>
      </c>
      <c r="B22" s="35" t="s">
        <v>199</v>
      </c>
      <c r="C22" s="8" t="s">
        <v>200</v>
      </c>
      <c r="D22" s="35" t="s">
        <v>176</v>
      </c>
      <c r="E22" s="8" t="s">
        <v>282</v>
      </c>
      <c r="F22" s="29">
        <v>72344353.599999994</v>
      </c>
      <c r="G22" s="29">
        <v>72344353.599999994</v>
      </c>
      <c r="H22" s="36">
        <v>100</v>
      </c>
    </row>
    <row r="23" spans="1:13" ht="45" x14ac:dyDescent="0.25">
      <c r="A23" s="34" t="s">
        <v>201</v>
      </c>
      <c r="B23" s="35" t="s">
        <v>202</v>
      </c>
      <c r="C23" s="8" t="s">
        <v>203</v>
      </c>
      <c r="D23" s="35" t="s">
        <v>176</v>
      </c>
      <c r="E23" s="8" t="s">
        <v>275</v>
      </c>
      <c r="F23" s="29">
        <v>72322353.599999994</v>
      </c>
      <c r="G23" s="29">
        <v>72322353.599999994</v>
      </c>
      <c r="H23" s="36">
        <v>100</v>
      </c>
    </row>
    <row r="24" spans="1:13" ht="120" x14ac:dyDescent="0.25">
      <c r="A24" s="34" t="s">
        <v>204</v>
      </c>
      <c r="B24" s="35" t="s">
        <v>205</v>
      </c>
      <c r="C24" s="8" t="s">
        <v>206</v>
      </c>
      <c r="D24" s="35" t="s">
        <v>145</v>
      </c>
      <c r="E24" s="8" t="s">
        <v>46</v>
      </c>
      <c r="F24" s="29">
        <v>114096</v>
      </c>
      <c r="G24" s="29">
        <v>0</v>
      </c>
      <c r="H24" s="37">
        <v>0</v>
      </c>
    </row>
    <row r="25" spans="1:13" ht="210" x14ac:dyDescent="0.25">
      <c r="A25" s="34" t="s">
        <v>207</v>
      </c>
      <c r="B25" s="35" t="s">
        <v>208</v>
      </c>
      <c r="C25" s="8" t="s">
        <v>209</v>
      </c>
      <c r="D25" s="35" t="s">
        <v>210</v>
      </c>
      <c r="E25" s="8" t="s">
        <v>283</v>
      </c>
      <c r="F25" s="29">
        <v>269168164.44999999</v>
      </c>
      <c r="G25" s="29">
        <v>269168164.44999999</v>
      </c>
      <c r="H25" s="36">
        <v>100</v>
      </c>
    </row>
    <row r="26" spans="1:13" ht="45" x14ac:dyDescent="0.25">
      <c r="A26" s="34" t="s">
        <v>211</v>
      </c>
      <c r="B26" s="35" t="s">
        <v>212</v>
      </c>
      <c r="C26" s="8" t="s">
        <v>213</v>
      </c>
      <c r="D26" s="35" t="s">
        <v>145</v>
      </c>
      <c r="E26" s="8" t="s">
        <v>214</v>
      </c>
      <c r="F26" s="29">
        <v>9258203.1699999999</v>
      </c>
      <c r="G26" s="29">
        <v>9258203.1699999999</v>
      </c>
      <c r="H26" s="36">
        <v>100</v>
      </c>
    </row>
    <row r="27" spans="1:13" ht="45" x14ac:dyDescent="0.25">
      <c r="A27" s="34" t="s">
        <v>215</v>
      </c>
      <c r="B27" s="35" t="s">
        <v>216</v>
      </c>
      <c r="C27" s="8" t="s">
        <v>217</v>
      </c>
      <c r="D27" s="35" t="s">
        <v>145</v>
      </c>
      <c r="E27" s="8" t="s">
        <v>284</v>
      </c>
      <c r="F27" s="29">
        <v>4070880</v>
      </c>
      <c r="G27" s="29">
        <v>3674880</v>
      </c>
      <c r="H27" s="36">
        <v>90.27</v>
      </c>
    </row>
    <row r="28" spans="1:13" ht="45" x14ac:dyDescent="0.25">
      <c r="A28" s="34" t="s">
        <v>218</v>
      </c>
      <c r="B28" s="35" t="s">
        <v>126</v>
      </c>
      <c r="C28" s="8" t="s">
        <v>115</v>
      </c>
      <c r="D28" s="35" t="s">
        <v>210</v>
      </c>
      <c r="E28" s="8" t="s">
        <v>285</v>
      </c>
      <c r="F28" s="29">
        <v>29821455.399999999</v>
      </c>
      <c r="G28" s="29">
        <v>6522733</v>
      </c>
      <c r="H28" s="37">
        <v>21.87</v>
      </c>
    </row>
    <row r="29" spans="1:13" ht="150" x14ac:dyDescent="0.25">
      <c r="A29" s="34" t="s">
        <v>219</v>
      </c>
      <c r="B29" s="35" t="s">
        <v>220</v>
      </c>
      <c r="C29" s="8" t="s">
        <v>221</v>
      </c>
      <c r="D29" s="35" t="s">
        <v>210</v>
      </c>
      <c r="E29" s="8" t="s">
        <v>286</v>
      </c>
      <c r="F29" s="29">
        <v>1181129.1599999999</v>
      </c>
      <c r="G29" s="29">
        <v>1181129.1599999999</v>
      </c>
      <c r="H29" s="36">
        <v>100</v>
      </c>
      <c r="K29" s="23"/>
      <c r="L29" s="23"/>
      <c r="M29" s="23"/>
    </row>
    <row r="30" spans="1:13" ht="195" x14ac:dyDescent="0.25">
      <c r="A30" s="34" t="s">
        <v>222</v>
      </c>
      <c r="B30" s="35" t="s">
        <v>116</v>
      </c>
      <c r="C30" s="8" t="s">
        <v>117</v>
      </c>
      <c r="D30" s="35" t="s">
        <v>210</v>
      </c>
      <c r="E30" s="8" t="s">
        <v>287</v>
      </c>
      <c r="F30" s="29">
        <v>42349688.600000001</v>
      </c>
      <c r="G30" s="29">
        <v>42325088.600000001</v>
      </c>
      <c r="H30" s="36">
        <v>99.94</v>
      </c>
      <c r="L30" s="23"/>
    </row>
    <row r="31" spans="1:13" ht="210" x14ac:dyDescent="0.25">
      <c r="A31" s="34" t="s">
        <v>223</v>
      </c>
      <c r="B31" s="35" t="s">
        <v>118</v>
      </c>
      <c r="C31" s="8" t="s">
        <v>119</v>
      </c>
      <c r="D31" s="35" t="s">
        <v>176</v>
      </c>
      <c r="E31" s="8" t="s">
        <v>288</v>
      </c>
      <c r="F31" s="29">
        <v>7812717.8200000003</v>
      </c>
      <c r="G31" s="29">
        <v>7183244.21</v>
      </c>
      <c r="H31" s="36">
        <v>91.94</v>
      </c>
    </row>
    <row r="32" spans="1:13" ht="60" x14ac:dyDescent="0.25">
      <c r="A32" s="34" t="s">
        <v>120</v>
      </c>
      <c r="B32" s="35" t="s">
        <v>121</v>
      </c>
      <c r="C32" s="8" t="s">
        <v>122</v>
      </c>
      <c r="D32" s="35" t="s">
        <v>176</v>
      </c>
      <c r="E32" s="8" t="s">
        <v>289</v>
      </c>
      <c r="F32" s="29">
        <v>6923025.5800000001</v>
      </c>
      <c r="G32" s="29">
        <v>6369473.9800000004</v>
      </c>
      <c r="H32" s="36">
        <v>92</v>
      </c>
    </row>
    <row r="33" spans="1:8" ht="270" x14ac:dyDescent="0.25">
      <c r="A33" s="34" t="s">
        <v>224</v>
      </c>
      <c r="B33" s="35" t="s">
        <v>123</v>
      </c>
      <c r="C33" s="8" t="s">
        <v>124</v>
      </c>
      <c r="D33" s="35" t="s">
        <v>219</v>
      </c>
      <c r="E33" s="8" t="s">
        <v>296</v>
      </c>
      <c r="F33" s="29">
        <v>55419012.420000002</v>
      </c>
      <c r="G33" s="29">
        <v>54736466.729999997</v>
      </c>
      <c r="H33" s="36">
        <v>98.77</v>
      </c>
    </row>
    <row r="34" spans="1:8" ht="45" x14ac:dyDescent="0.25">
      <c r="A34" s="34" t="s">
        <v>225</v>
      </c>
      <c r="B34" s="35" t="s">
        <v>226</v>
      </c>
      <c r="C34" s="8" t="s">
        <v>227</v>
      </c>
      <c r="D34" s="35" t="s">
        <v>210</v>
      </c>
      <c r="E34" s="8" t="s">
        <v>228</v>
      </c>
      <c r="F34" s="29">
        <v>336000</v>
      </c>
      <c r="G34" s="29">
        <v>336000</v>
      </c>
      <c r="H34" s="36">
        <v>100</v>
      </c>
    </row>
    <row r="35" spans="1:8" x14ac:dyDescent="0.25">
      <c r="A35" s="34" t="s">
        <v>229</v>
      </c>
      <c r="B35" s="35" t="s">
        <v>230</v>
      </c>
      <c r="C35" s="8" t="s">
        <v>231</v>
      </c>
      <c r="D35" s="35" t="s">
        <v>210</v>
      </c>
      <c r="E35" s="8" t="s">
        <v>197</v>
      </c>
      <c r="F35" s="29">
        <v>49800</v>
      </c>
      <c r="G35" s="29">
        <v>21600</v>
      </c>
      <c r="H35" s="37">
        <v>43.37</v>
      </c>
    </row>
    <row r="36" spans="1:8" ht="45" x14ac:dyDescent="0.25">
      <c r="A36" s="34" t="s">
        <v>232</v>
      </c>
      <c r="B36" s="35" t="s">
        <v>233</v>
      </c>
      <c r="C36" s="8" t="s">
        <v>234</v>
      </c>
      <c r="D36" s="35" t="s">
        <v>235</v>
      </c>
      <c r="E36" s="8" t="s">
        <v>236</v>
      </c>
      <c r="F36" s="29">
        <v>178200</v>
      </c>
      <c r="G36" s="29">
        <v>178200</v>
      </c>
      <c r="H36" s="36">
        <v>100</v>
      </c>
    </row>
    <row r="37" spans="1:8" ht="45" x14ac:dyDescent="0.25">
      <c r="A37" s="34" t="s">
        <v>237</v>
      </c>
      <c r="B37" s="35" t="s">
        <v>238</v>
      </c>
      <c r="C37" s="8" t="s">
        <v>239</v>
      </c>
      <c r="D37" s="35" t="s">
        <v>210</v>
      </c>
      <c r="E37" s="8" t="s">
        <v>295</v>
      </c>
      <c r="F37" s="29">
        <v>4722573.79</v>
      </c>
      <c r="G37" s="29">
        <v>3528299.7</v>
      </c>
      <c r="H37" s="37">
        <v>74.709999999999994</v>
      </c>
    </row>
    <row r="38" spans="1:8" ht="60" x14ac:dyDescent="0.25">
      <c r="A38" s="34" t="s">
        <v>240</v>
      </c>
      <c r="B38" s="35" t="s">
        <v>131</v>
      </c>
      <c r="C38" s="8" t="s">
        <v>125</v>
      </c>
      <c r="D38" s="35" t="s">
        <v>235</v>
      </c>
      <c r="E38" s="8" t="s">
        <v>294</v>
      </c>
      <c r="F38" s="29">
        <v>34997260</v>
      </c>
      <c r="G38" s="29">
        <v>34997260</v>
      </c>
      <c r="H38" s="36">
        <v>100</v>
      </c>
    </row>
    <row r="39" spans="1:8" ht="45" x14ac:dyDescent="0.25">
      <c r="A39" s="34" t="s">
        <v>241</v>
      </c>
      <c r="B39" s="35" t="s">
        <v>242</v>
      </c>
      <c r="C39" s="8" t="s">
        <v>243</v>
      </c>
      <c r="D39" s="35" t="s">
        <v>145</v>
      </c>
      <c r="E39" s="8" t="s">
        <v>292</v>
      </c>
      <c r="F39" s="29">
        <v>47084670</v>
      </c>
      <c r="G39" s="29">
        <v>47084670</v>
      </c>
      <c r="H39" s="36">
        <v>100</v>
      </c>
    </row>
    <row r="40" spans="1:8" ht="45" x14ac:dyDescent="0.25">
      <c r="A40" s="34" t="s">
        <v>244</v>
      </c>
      <c r="B40" s="35" t="s">
        <v>245</v>
      </c>
      <c r="C40" s="8" t="s">
        <v>246</v>
      </c>
      <c r="D40" s="35" t="s">
        <v>176</v>
      </c>
      <c r="E40" s="8" t="s">
        <v>291</v>
      </c>
      <c r="F40" s="29">
        <v>3258960</v>
      </c>
      <c r="G40" s="29">
        <v>3258960</v>
      </c>
      <c r="H40" s="36">
        <v>100</v>
      </c>
    </row>
    <row r="41" spans="1:8" ht="150" x14ac:dyDescent="0.25">
      <c r="A41" s="34" t="s">
        <v>247</v>
      </c>
      <c r="B41" s="35" t="s">
        <v>248</v>
      </c>
      <c r="C41" s="8" t="s">
        <v>249</v>
      </c>
      <c r="D41" s="35" t="s">
        <v>250</v>
      </c>
      <c r="E41" s="8" t="s">
        <v>290</v>
      </c>
      <c r="F41" s="29">
        <v>1918663.98</v>
      </c>
      <c r="G41" s="29">
        <v>1918663.98</v>
      </c>
      <c r="H41" s="36">
        <v>100</v>
      </c>
    </row>
    <row r="42" spans="1:8" ht="165" x14ac:dyDescent="0.25">
      <c r="A42" s="34" t="s">
        <v>251</v>
      </c>
      <c r="B42" s="35" t="s">
        <v>252</v>
      </c>
      <c r="C42" s="8" t="s">
        <v>253</v>
      </c>
      <c r="D42" s="35" t="s">
        <v>250</v>
      </c>
      <c r="E42" s="8" t="s">
        <v>293</v>
      </c>
      <c r="F42" s="29">
        <v>4599491.4800000004</v>
      </c>
      <c r="G42" s="29">
        <v>4599491.4800000004</v>
      </c>
      <c r="H42" s="36">
        <v>100</v>
      </c>
    </row>
    <row r="43" spans="1:8" ht="120" x14ac:dyDescent="0.25">
      <c r="A43" s="34" t="s">
        <v>254</v>
      </c>
      <c r="B43" s="35" t="s">
        <v>255</v>
      </c>
      <c r="C43" s="8" t="s">
        <v>256</v>
      </c>
      <c r="D43" s="35" t="s">
        <v>250</v>
      </c>
      <c r="E43" s="8" t="s">
        <v>46</v>
      </c>
      <c r="F43" s="29">
        <v>47760</v>
      </c>
      <c r="G43" s="29">
        <v>47760</v>
      </c>
      <c r="H43" s="36">
        <v>100</v>
      </c>
    </row>
    <row r="44" spans="1:8" ht="120" x14ac:dyDescent="0.25">
      <c r="A44" s="34" t="s">
        <v>257</v>
      </c>
      <c r="B44" s="35" t="s">
        <v>258</v>
      </c>
      <c r="C44" s="8" t="s">
        <v>259</v>
      </c>
      <c r="D44" s="35" t="s">
        <v>250</v>
      </c>
      <c r="E44" s="8" t="s">
        <v>46</v>
      </c>
      <c r="F44" s="29">
        <v>27230</v>
      </c>
      <c r="G44" s="29">
        <v>27230</v>
      </c>
      <c r="H44" s="36">
        <v>100</v>
      </c>
    </row>
    <row r="45" spans="1:8" ht="120" x14ac:dyDescent="0.25">
      <c r="A45" s="34" t="s">
        <v>260</v>
      </c>
      <c r="B45" s="35" t="s">
        <v>261</v>
      </c>
      <c r="C45" s="8" t="s">
        <v>262</v>
      </c>
      <c r="D45" s="35" t="s">
        <v>250</v>
      </c>
      <c r="E45" s="8" t="s">
        <v>46</v>
      </c>
      <c r="F45" s="29">
        <v>69570</v>
      </c>
      <c r="G45" s="29">
        <v>69570</v>
      </c>
      <c r="H45" s="36">
        <v>100</v>
      </c>
    </row>
    <row r="46" spans="1:8" ht="120" x14ac:dyDescent="0.25">
      <c r="A46" s="34" t="s">
        <v>263</v>
      </c>
      <c r="B46" s="35" t="s">
        <v>264</v>
      </c>
      <c r="C46" s="8" t="s">
        <v>265</v>
      </c>
      <c r="D46" s="35" t="s">
        <v>250</v>
      </c>
      <c r="E46" s="8" t="s">
        <v>46</v>
      </c>
      <c r="F46" s="29">
        <v>37554.79</v>
      </c>
      <c r="G46" s="29">
        <v>37554.79</v>
      </c>
      <c r="H46" s="36">
        <v>100</v>
      </c>
    </row>
    <row r="47" spans="1:8" ht="120" x14ac:dyDescent="0.25">
      <c r="A47" s="34" t="s">
        <v>266</v>
      </c>
      <c r="B47" s="35" t="s">
        <v>267</v>
      </c>
      <c r="C47" s="8" t="s">
        <v>268</v>
      </c>
      <c r="D47" s="35" t="s">
        <v>250</v>
      </c>
      <c r="E47" s="8" t="s">
        <v>46</v>
      </c>
      <c r="F47" s="29">
        <v>6990</v>
      </c>
      <c r="G47" s="29">
        <v>6990</v>
      </c>
      <c r="H47" s="36">
        <v>100</v>
      </c>
    </row>
    <row r="48" spans="1:8" ht="120" x14ac:dyDescent="0.25">
      <c r="A48" s="34" t="s">
        <v>269</v>
      </c>
      <c r="B48" s="35" t="s">
        <v>270</v>
      </c>
      <c r="C48" s="8" t="s">
        <v>271</v>
      </c>
      <c r="D48" s="35" t="s">
        <v>198</v>
      </c>
      <c r="E48" s="8" t="s">
        <v>46</v>
      </c>
      <c r="F48" s="29">
        <v>47775</v>
      </c>
      <c r="G48" s="29">
        <v>47775</v>
      </c>
      <c r="H48" s="36">
        <v>100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Сведения о договорах</vt:lpstr>
      <vt:lpstr>Сведения о товарах РФ</vt:lpstr>
      <vt:lpstr>Сведения о товарах РФ за год</vt:lpstr>
      <vt:lpstr>'Сведения о договорах'!Область_печати</vt:lpstr>
      <vt:lpstr>'Сведения о товарах РФ'!Область_печати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2025-01-09T09:21:30Z</dcterms:modified>
</cp:coreProperties>
</file>