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40" windowWidth="19440" windowHeight="15300" activeTab="0"/>
  </bookViews>
  <sheets>
    <sheet name="Ведомость за неделю" sheetId="1" r:id="rId1"/>
  </sheets>
  <definedNames>
    <definedName name="_xlnm.Print_Area" localSheetId="0">'Ведомость за неделю'!$A$1:$N$53</definedName>
  </definedNames>
  <calcPr fullCalcOnLoad="1"/>
</workbook>
</file>

<file path=xl/sharedStrings.xml><?xml version="1.0" encoding="utf-8"?>
<sst xmlns="http://schemas.openxmlformats.org/spreadsheetml/2006/main" count="107" uniqueCount="77">
  <si>
    <t>Причина отключения</t>
  </si>
  <si>
    <t>Диспетчерское наименование электрооборудования</t>
  </si>
  <si>
    <t>Общество</t>
  </si>
  <si>
    <t>Продолж. отключения, час.</t>
  </si>
  <si>
    <t>Дата, Время</t>
  </si>
  <si>
    <t>Недоотпуск электроэнергии кВт*ч</t>
  </si>
  <si>
    <t>Работа  защит</t>
  </si>
  <si>
    <t xml:space="preserve">Муниципальное образование </t>
  </si>
  <si>
    <t xml:space="preserve"> ВЕДОМОСТЬ СОСТОЯНИЯ ЭЛЕКТРООБОРУДОВАНИЯ ОАО ЮРЭСК</t>
  </si>
  <si>
    <t>Отказ генераторных установок    -</t>
  </si>
  <si>
    <t>( кВт*ч)</t>
  </si>
  <si>
    <t>Суммарный недоотпуск составил -</t>
  </si>
  <si>
    <r>
      <rPr>
        <u val="single"/>
        <sz val="12"/>
        <color indexed="8"/>
        <rFont val="Times New Roman"/>
        <family val="1"/>
      </rPr>
      <t xml:space="preserve">из них  </t>
    </r>
    <r>
      <rPr>
        <b/>
        <u val="single"/>
        <sz val="12"/>
        <color indexed="8"/>
        <rFont val="Times New Roman"/>
        <family val="1"/>
      </rPr>
      <t xml:space="preserve"> недоотпуск  в  сетях ЮРЭСК -</t>
    </r>
  </si>
  <si>
    <t>Потребители 1, 2 категории</t>
  </si>
  <si>
    <r>
      <t>t</t>
    </r>
    <r>
      <rPr>
        <sz val="10"/>
        <color indexed="8"/>
        <rFont val="Calibri"/>
        <family val="2"/>
      </rPr>
      <t>˚</t>
    </r>
    <r>
      <rPr>
        <sz val="10"/>
        <color indexed="8"/>
        <rFont val="Times New Roman"/>
        <family val="1"/>
      </rPr>
      <t>C</t>
    </r>
  </si>
  <si>
    <t>Имущест во   ЮРЭСК</t>
  </si>
  <si>
    <t>Контактный тел.:                  89505020102</t>
  </si>
  <si>
    <t xml:space="preserve">Повреждение ВЛ  - </t>
  </si>
  <si>
    <t xml:space="preserve">атмосферные воздействия - </t>
  </si>
  <si>
    <t xml:space="preserve">Причина не установлена   - </t>
  </si>
  <si>
    <t xml:space="preserve">по вине сторонних организаций  - </t>
  </si>
  <si>
    <t xml:space="preserve">Повреждение КЛ  - </t>
  </si>
  <si>
    <t xml:space="preserve">падение деревьев  - </t>
  </si>
  <si>
    <t>нет</t>
  </si>
  <si>
    <t>да</t>
  </si>
  <si>
    <t>Кондинский ф-ал ОАО "ЮРЭСК"</t>
  </si>
  <si>
    <t>№</t>
  </si>
  <si>
    <t xml:space="preserve"> Аварийные  отключения, инциденты, замыкания на землю, перепады напряжения, введения ограничений по потребляемой мощности.</t>
  </si>
  <si>
    <t>ТО</t>
  </si>
  <si>
    <t xml:space="preserve">Повреждение ПС, КТП, ТП, РП и т.п.  - </t>
  </si>
  <si>
    <t>ЮТЭК-Совэнерго</t>
  </si>
  <si>
    <t>ЮТЭК-Нефтеюганск</t>
  </si>
  <si>
    <t>ЮТЭК-ЮГ</t>
  </si>
  <si>
    <t>ЮТЭК-Нягань</t>
  </si>
  <si>
    <t>г.Нягань</t>
  </si>
  <si>
    <t>РП-21 В-10кВ яч. №14                          Ф. "ТП 70-04"</t>
  </si>
  <si>
    <t>за период с 16.12.13г по 23.12.13г</t>
  </si>
  <si>
    <t>Разрушение опорного изолятора  фаза"А" КТПН "РТЦ"</t>
  </si>
  <si>
    <t>п. Леуши</t>
  </si>
  <si>
    <t>КТП 10/0,4 № 209</t>
  </si>
  <si>
    <t xml:space="preserve">ПС 110/10 Чульчам 
ВЛ-10 ф. РП 1-2 </t>
  </si>
  <si>
    <t>МТЗ</t>
  </si>
  <si>
    <t>Повреждение КЛ-10 ф. "ТП 3-07 (ТНК) ввод №2"</t>
  </si>
  <si>
    <t>п.Согом</t>
  </si>
  <si>
    <t>ДГА№1</t>
  </si>
  <si>
    <t>Выход из строя мотора помпы охлаждения</t>
  </si>
  <si>
    <t>есть (переведены на ДГА №2)</t>
  </si>
  <si>
    <t>п.Шугур</t>
  </si>
  <si>
    <t>ДЭС Шугур</t>
  </si>
  <si>
    <t>Технологический отказ</t>
  </si>
  <si>
    <t>г.Советский</t>
  </si>
  <si>
    <t>ПС 220/110/10 Картопья           ф.-10кВ ЖД-1</t>
  </si>
  <si>
    <t xml:space="preserve">Повреждение КЛ-10 экскаватором Коммунальных систем </t>
  </si>
  <si>
    <t>по аварийной
заявке</t>
  </si>
  <si>
    <t>п. Б.Атлым</t>
  </si>
  <si>
    <t xml:space="preserve">По превышению мощности (Рном.=200кВт, Рфакт.=240кВт) </t>
  </si>
  <si>
    <t>п. Белогория</t>
  </si>
  <si>
    <t>ЮТЭК-ХМР</t>
  </si>
  <si>
    <t>ПС 110/10 Луговская, 
ВЛ-10 кВ Белогория-2</t>
  </si>
  <si>
    <t>Отключена из-за неисправности на ТП№4 перекос напряжения 0,4 кВ.</t>
  </si>
  <si>
    <t>Отключена для замены трансформатора на ТП №4.</t>
  </si>
  <si>
    <t>ТП-10/0,4кВ №1406                                               ф.-0,4кВ №6, №8</t>
  </si>
  <si>
    <t>Выгорели автоматы 0,4кВ   ф.№6, №8</t>
  </si>
  <si>
    <t>г. Нефтеюганск</t>
  </si>
  <si>
    <t>ТП-10/0,4кВ №8А-13</t>
  </si>
  <si>
    <t>Замена трансформатора 400кВА.</t>
  </si>
  <si>
    <t>ЮТЭК-Белоярский</t>
  </si>
  <si>
    <t>п.Полноват</t>
  </si>
  <si>
    <t>ВЛ-0,4кВ (КЛ-0,4) ф.Улица-3 ТП-10/0,4кВ "6П4"</t>
  </si>
  <si>
    <t>Сгорел кабельный ввод 0,4кВ</t>
  </si>
  <si>
    <t>Восстановление энергоснабжения ТП № 16-065</t>
  </si>
  <si>
    <t xml:space="preserve">Исполнитель : Чорщанбиев Т.А.   </t>
  </si>
  <si>
    <t>Неисправность трансформатора, отсутствие напряжения 0,4кВ на фазе "В". Произведена замена трансформатора (400 кВА).</t>
  </si>
  <si>
    <t>отключен персоналом</t>
  </si>
  <si>
    <t>ДЭС  Б.Атлым                                        ф.0,4кВ №3</t>
  </si>
  <si>
    <t xml:space="preserve">ПС 220/110/10 Картопья           ф.10кВ ЖД-1                  </t>
  </si>
  <si>
    <r>
      <t xml:space="preserve">ИТОГО : 13 </t>
    </r>
    <r>
      <rPr>
        <b/>
        <sz val="12"/>
        <rFont val="Times New Roman"/>
        <family val="1"/>
      </rPr>
      <t>отключений</t>
    </r>
    <r>
      <rPr>
        <sz val="12"/>
        <rFont val="Times New Roman"/>
        <family val="1"/>
      </rPr>
      <t>.  из них</t>
    </r>
    <r>
      <rPr>
        <b/>
        <sz val="12"/>
        <rFont val="Times New Roman"/>
        <family val="1"/>
      </rPr>
      <t xml:space="preserve"> в сетях ЮРЭСК  4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</si>
</sst>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h:mm;@"/>
    <numFmt numFmtId="182" formatCode="[$-409]h:mm\ AM/PM;@"/>
    <numFmt numFmtId="183" formatCode="dd/mm/yy\ h:mm;@"/>
    <numFmt numFmtId="184" formatCode="[$-F400]h:mm:ss\ AM/PM"/>
    <numFmt numFmtId="185" formatCode="0.0000"/>
    <numFmt numFmtId="186" formatCode="0.000"/>
    <numFmt numFmtId="187" formatCode="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&quot;$&quot;* #,##0.0_);_(&quot;$&quot;* \(#,##0.0\);_(&quot;$&quot;* &quot;-&quot;??_);_(@_)"/>
    <numFmt numFmtId="193" formatCode="_(&quot;$&quot;* #,##0_);_(&quot;$&quot;* \(#,##0\);_(&quot;$&quot;* &quot;-&quot;??_);_(@_)"/>
    <numFmt numFmtId="194" formatCode="0.00000"/>
    <numFmt numFmtId="195" formatCode="#,##0.00&quot;р.&quot;"/>
    <numFmt numFmtId="196" formatCode="dd/mm/yy;@"/>
    <numFmt numFmtId="197" formatCode="mmm/yyyy"/>
    <numFmt numFmtId="198" formatCode="h:mm:ss;@"/>
  </numFmts>
  <fonts count="66">
    <font>
      <sz val="10"/>
      <name val="Arial"/>
      <family val="0"/>
    </font>
    <font>
      <sz val="8"/>
      <name val="Arial"/>
      <family val="2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u val="single"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>
      <alignment/>
      <protection/>
    </xf>
    <xf numFmtId="0" fontId="1" fillId="0" borderId="0">
      <alignment horizontal="left"/>
      <protection/>
    </xf>
    <xf numFmtId="0" fontId="18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181" fontId="16" fillId="33" borderId="0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9" fontId="60" fillId="0" borderId="0" xfId="7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 horizontal="center" vertical="center" wrapText="1"/>
    </xf>
    <xf numFmtId="196" fontId="16" fillId="33" borderId="10" xfId="0" applyNumberFormat="1" applyFont="1" applyFill="1" applyBorder="1" applyAlignment="1">
      <alignment horizontal="center" vertical="center" wrapText="1"/>
    </xf>
    <xf numFmtId="196" fontId="16" fillId="0" borderId="10" xfId="0" applyNumberFormat="1" applyFont="1" applyFill="1" applyBorder="1" applyAlignment="1">
      <alignment horizontal="center" vertical="center" wrapText="1"/>
    </xf>
    <xf numFmtId="181" fontId="16" fillId="0" borderId="11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horizontal="center" wrapText="1"/>
    </xf>
    <xf numFmtId="0" fontId="16" fillId="0" borderId="14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vertical="center" wrapText="1"/>
    </xf>
    <xf numFmtId="196" fontId="16" fillId="33" borderId="11" xfId="0" applyNumberFormat="1" applyFont="1" applyFill="1" applyBorder="1" applyAlignment="1">
      <alignment horizontal="center" vertical="center" wrapText="1"/>
    </xf>
    <xf numFmtId="20" fontId="16" fillId="0" borderId="10" xfId="0" applyNumberFormat="1" applyFont="1" applyFill="1" applyBorder="1" applyAlignment="1">
      <alignment horizontal="center" wrapText="1"/>
    </xf>
    <xf numFmtId="2" fontId="21" fillId="0" borderId="15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181" fontId="16" fillId="33" borderId="11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60" fillId="33" borderId="11" xfId="0" applyFont="1" applyFill="1" applyBorder="1" applyAlignment="1">
      <alignment horizontal="left" vertical="center" wrapText="1"/>
    </xf>
    <xf numFmtId="0" fontId="60" fillId="33" borderId="17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62" fillId="0" borderId="0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center" vertical="center" wrapText="1"/>
    </xf>
    <xf numFmtId="181" fontId="16" fillId="33" borderId="19" xfId="0" applyNumberFormat="1" applyFont="1" applyFill="1" applyBorder="1" applyAlignment="1">
      <alignment horizontal="center" vertical="center" wrapText="1"/>
    </xf>
    <xf numFmtId="181" fontId="16" fillId="33" borderId="10" xfId="0" applyNumberFormat="1" applyFont="1" applyFill="1" applyBorder="1" applyAlignment="1">
      <alignment horizontal="center" vertical="center" wrapText="1"/>
    </xf>
    <xf numFmtId="196" fontId="16" fillId="33" borderId="12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2" fontId="16" fillId="0" borderId="11" xfId="0" applyNumberFormat="1" applyFont="1" applyFill="1" applyBorder="1" applyAlignment="1">
      <alignment horizontal="center" vertical="center" wrapText="1"/>
    </xf>
    <xf numFmtId="2" fontId="16" fillId="0" borderId="17" xfId="0" applyNumberFormat="1" applyFont="1" applyFill="1" applyBorder="1" applyAlignment="1">
      <alignment horizontal="center" vertical="center" wrapText="1"/>
    </xf>
    <xf numFmtId="2" fontId="60" fillId="33" borderId="11" xfId="0" applyNumberFormat="1" applyFont="1" applyFill="1" applyBorder="1" applyAlignment="1">
      <alignment horizontal="center" vertical="center" wrapText="1"/>
    </xf>
    <xf numFmtId="2" fontId="60" fillId="33" borderId="17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181" fontId="16" fillId="33" borderId="11" xfId="0" applyNumberFormat="1" applyFont="1" applyFill="1" applyBorder="1" applyAlignment="1">
      <alignment horizontal="center" vertical="center" wrapText="1"/>
    </xf>
    <xf numFmtId="181" fontId="16" fillId="33" borderId="17" xfId="0" applyNumberFormat="1" applyFont="1" applyFill="1" applyBorder="1" applyAlignment="1">
      <alignment horizontal="center" vertical="center" wrapText="1"/>
    </xf>
    <xf numFmtId="9" fontId="60" fillId="0" borderId="16" xfId="70" applyFont="1" applyFill="1" applyBorder="1" applyAlignment="1">
      <alignment horizontal="left" vertical="center" wrapText="1"/>
    </xf>
    <xf numFmtId="9" fontId="60" fillId="0" borderId="21" xfId="70" applyFont="1" applyFill="1" applyBorder="1" applyAlignment="1">
      <alignment horizontal="left" vertical="center" wrapText="1"/>
    </xf>
    <xf numFmtId="9" fontId="60" fillId="0" borderId="18" xfId="70" applyFont="1" applyFill="1" applyBorder="1" applyAlignment="1">
      <alignment horizontal="left" vertical="center" wrapText="1"/>
    </xf>
    <xf numFmtId="9" fontId="60" fillId="0" borderId="20" xfId="70" applyFont="1" applyFill="1" applyBorder="1" applyAlignment="1">
      <alignment horizontal="left" vertical="center" wrapText="1"/>
    </xf>
    <xf numFmtId="9" fontId="60" fillId="0" borderId="19" xfId="7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65" fillId="33" borderId="13" xfId="0" applyFont="1" applyFill="1" applyBorder="1" applyAlignment="1">
      <alignment horizontal="left" vertical="center"/>
    </xf>
    <xf numFmtId="0" fontId="65" fillId="33" borderId="14" xfId="0" applyFont="1" applyFill="1" applyBorder="1" applyAlignment="1">
      <alignment horizontal="left" vertical="center"/>
    </xf>
    <xf numFmtId="0" fontId="61" fillId="34" borderId="11" xfId="0" applyFont="1" applyFill="1" applyBorder="1" applyAlignment="1">
      <alignment horizontal="left" vertical="center"/>
    </xf>
    <xf numFmtId="0" fontId="61" fillId="34" borderId="15" xfId="0" applyFont="1" applyFill="1" applyBorder="1" applyAlignment="1">
      <alignment horizontal="left" vertical="center"/>
    </xf>
    <xf numFmtId="0" fontId="61" fillId="34" borderId="17" xfId="0" applyFont="1" applyFill="1" applyBorder="1" applyAlignment="1">
      <alignment horizontal="left" vertical="center"/>
    </xf>
    <xf numFmtId="2" fontId="16" fillId="33" borderId="11" xfId="0" applyNumberFormat="1" applyFont="1" applyFill="1" applyBorder="1" applyAlignment="1">
      <alignment horizontal="center" vertical="center" wrapText="1"/>
    </xf>
    <xf numFmtId="2" fontId="16" fillId="33" borderId="17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left" vertical="center"/>
    </xf>
    <xf numFmtId="0" fontId="61" fillId="0" borderId="17" xfId="0" applyFont="1" applyBorder="1" applyAlignment="1">
      <alignment horizontal="left" vertical="center"/>
    </xf>
    <xf numFmtId="181" fontId="16" fillId="0" borderId="11" xfId="0" applyNumberFormat="1" applyFont="1" applyFill="1" applyBorder="1" applyAlignment="1">
      <alignment horizontal="center" vertical="center" wrapText="1"/>
    </xf>
    <xf numFmtId="181" fontId="16" fillId="0" borderId="17" xfId="0" applyNumberFormat="1" applyFont="1" applyFill="1" applyBorder="1" applyAlignment="1">
      <alignment horizontal="center" vertical="center" wrapText="1"/>
    </xf>
    <xf numFmtId="0" fontId="61" fillId="34" borderId="11" xfId="0" applyFont="1" applyFill="1" applyBorder="1" applyAlignment="1">
      <alignment horizontal="left" vertical="center" wrapText="1"/>
    </xf>
    <xf numFmtId="0" fontId="61" fillId="34" borderId="15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20" fontId="60" fillId="33" borderId="11" xfId="0" applyNumberFormat="1" applyFont="1" applyFill="1" applyBorder="1" applyAlignment="1">
      <alignment horizontal="left" vertical="center" wrapText="1"/>
    </xf>
    <xf numFmtId="20" fontId="60" fillId="33" borderId="17" xfId="0" applyNumberFormat="1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6" fillId="33" borderId="17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left" vertical="center" wrapText="1"/>
    </xf>
    <xf numFmtId="0" fontId="16" fillId="33" borderId="21" xfId="0" applyFont="1" applyFill="1" applyBorder="1" applyAlignment="1">
      <alignment horizontal="left" vertical="center" wrapText="1"/>
    </xf>
    <xf numFmtId="0" fontId="16" fillId="33" borderId="18" xfId="0" applyFont="1" applyFill="1" applyBorder="1" applyAlignment="1">
      <alignment horizontal="left" vertical="center" wrapText="1"/>
    </xf>
    <xf numFmtId="0" fontId="16" fillId="33" borderId="20" xfId="0" applyFont="1" applyFill="1" applyBorder="1" applyAlignment="1">
      <alignment horizontal="left" vertical="center" wrapText="1"/>
    </xf>
    <xf numFmtId="0" fontId="16" fillId="33" borderId="2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60" fillId="33" borderId="21" xfId="0" applyFont="1" applyFill="1" applyBorder="1" applyAlignment="1">
      <alignment horizontal="left" vertical="center" wrapText="1"/>
    </xf>
    <xf numFmtId="0" fontId="60" fillId="33" borderId="20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9" fontId="60" fillId="0" borderId="12" xfId="70" applyFont="1" applyFill="1" applyBorder="1" applyAlignment="1">
      <alignment horizontal="left" vertical="center" wrapText="1"/>
    </xf>
    <xf numFmtId="9" fontId="60" fillId="0" borderId="13" xfId="70" applyFont="1" applyFill="1" applyBorder="1" applyAlignment="1">
      <alignment horizontal="left" vertical="center" wrapText="1"/>
    </xf>
    <xf numFmtId="9" fontId="60" fillId="0" borderId="14" xfId="7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181" fontId="16" fillId="33" borderId="10" xfId="0" applyNumberFormat="1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left" vertical="center" wrapText="1"/>
    </xf>
    <xf numFmtId="0" fontId="60" fillId="0" borderId="17" xfId="0" applyFont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60" fillId="33" borderId="11" xfId="0" applyFont="1" applyFill="1" applyBorder="1" applyAlignment="1">
      <alignment horizontal="left" vertical="center" wrapText="1"/>
    </xf>
    <xf numFmtId="0" fontId="60" fillId="33" borderId="17" xfId="0" applyFont="1" applyFill="1" applyBorder="1" applyAlignment="1">
      <alignment horizontal="left" vertical="center" wrapText="1"/>
    </xf>
    <xf numFmtId="20" fontId="60" fillId="33" borderId="11" xfId="0" applyNumberFormat="1" applyFont="1" applyFill="1" applyBorder="1" applyAlignment="1">
      <alignment horizontal="center" vertical="center" wrapText="1"/>
    </xf>
    <xf numFmtId="20" fontId="60" fillId="33" borderId="17" xfId="0" applyNumberFormat="1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left" vertical="center"/>
    </xf>
    <xf numFmtId="0" fontId="61" fillId="0" borderId="15" xfId="0" applyFont="1" applyFill="1" applyBorder="1" applyAlignment="1">
      <alignment horizontal="left" vertical="center"/>
    </xf>
    <xf numFmtId="0" fontId="61" fillId="0" borderId="17" xfId="0" applyFont="1" applyFill="1" applyBorder="1" applyAlignment="1">
      <alignment horizontal="left" vertical="center"/>
    </xf>
    <xf numFmtId="20" fontId="60" fillId="33" borderId="10" xfId="0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 wrapText="1"/>
    </xf>
    <xf numFmtId="0" fontId="61" fillId="33" borderId="11" xfId="0" applyFont="1" applyFill="1" applyBorder="1" applyAlignment="1">
      <alignment horizontal="left" vertical="center"/>
    </xf>
    <xf numFmtId="0" fontId="61" fillId="33" borderId="15" xfId="0" applyFont="1" applyFill="1" applyBorder="1" applyAlignment="1">
      <alignment horizontal="left" vertical="center"/>
    </xf>
    <xf numFmtId="0" fontId="61" fillId="33" borderId="17" xfId="0" applyFont="1" applyFill="1" applyBorder="1" applyAlignment="1">
      <alignment horizontal="left" vertical="center"/>
    </xf>
    <xf numFmtId="0" fontId="65" fillId="33" borderId="22" xfId="0" applyFont="1" applyFill="1" applyBorder="1" applyAlignment="1">
      <alignment horizontal="left" vertical="center"/>
    </xf>
    <xf numFmtId="0" fontId="65" fillId="33" borderId="21" xfId="0" applyFont="1" applyFill="1" applyBorder="1" applyAlignment="1">
      <alignment horizontal="left" vertical="center"/>
    </xf>
    <xf numFmtId="0" fontId="16" fillId="33" borderId="12" xfId="0" applyFont="1" applyFill="1" applyBorder="1" applyAlignment="1">
      <alignment horizontal="left" vertical="center" wrapText="1"/>
    </xf>
    <xf numFmtId="0" fontId="16" fillId="33" borderId="13" xfId="0" applyFont="1" applyFill="1" applyBorder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left" vertical="center" wrapText="1"/>
    </xf>
    <xf numFmtId="0" fontId="60" fillId="0" borderId="15" xfId="0" applyFont="1" applyBorder="1" applyAlignment="1">
      <alignment horizontal="left" vertical="center" wrapText="1"/>
    </xf>
    <xf numFmtId="20" fontId="60" fillId="33" borderId="15" xfId="0" applyNumberFormat="1" applyFont="1" applyFill="1" applyBorder="1" applyAlignment="1">
      <alignment horizontal="center" vertical="center" wrapText="1"/>
    </xf>
    <xf numFmtId="2" fontId="19" fillId="33" borderId="11" xfId="0" applyNumberFormat="1" applyFont="1" applyFill="1" applyBorder="1" applyAlignment="1">
      <alignment horizontal="center" vertical="center" wrapText="1"/>
    </xf>
    <xf numFmtId="2" fontId="19" fillId="33" borderId="1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2" xfId="46"/>
    <cellStyle name="Денежный 2 2 2" xfId="47"/>
    <cellStyle name="Денежный 2 3" xfId="48"/>
    <cellStyle name="Денежный 2 4" xfId="49"/>
    <cellStyle name="Денежный 3" xfId="50"/>
    <cellStyle name="Денежный 3 2" xfId="51"/>
    <cellStyle name="Денежный 4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 2 2" xfId="62"/>
    <cellStyle name="Обычный 2 3" xfId="63"/>
    <cellStyle name="Обычный 3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Процентный 2" xfId="70"/>
    <cellStyle name="Связанная ячейка" xfId="71"/>
    <cellStyle name="Текст предупреждения" xfId="72"/>
    <cellStyle name="Comma" xfId="73"/>
    <cellStyle name="Comma [0]" xfId="74"/>
    <cellStyle name="Финансовый 2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N56"/>
  <sheetViews>
    <sheetView tabSelected="1" view="pageBreakPreview" zoomScale="85" zoomScaleNormal="85" zoomScaleSheetLayoutView="85" workbookViewId="0" topLeftCell="A1">
      <selection activeCell="J36" sqref="J36:K37"/>
    </sheetView>
  </sheetViews>
  <sheetFormatPr defaultColWidth="9.140625" defaultRowHeight="12.75"/>
  <cols>
    <col min="1" max="1" width="5.421875" style="5" customWidth="1"/>
    <col min="2" max="2" width="22.140625" style="1" customWidth="1"/>
    <col min="3" max="3" width="27.28125" style="1" customWidth="1"/>
    <col min="4" max="4" width="37.00390625" style="1" customWidth="1"/>
    <col min="5" max="5" width="16.00390625" style="1" customWidth="1"/>
    <col min="6" max="7" width="11.00390625" style="1" customWidth="1"/>
    <col min="8" max="8" width="11.7109375" style="5" customWidth="1"/>
    <col min="9" max="9" width="16.421875" style="1" customWidth="1"/>
    <col min="10" max="10" width="15.140625" style="1" customWidth="1"/>
    <col min="11" max="11" width="42.00390625" style="1" customWidth="1"/>
    <col min="12" max="12" width="15.28125" style="60" customWidth="1"/>
    <col min="13" max="13" width="8.00390625" style="5" customWidth="1"/>
    <col min="14" max="14" width="9.140625" style="5" customWidth="1"/>
    <col min="15" max="16384" width="9.140625" style="1" customWidth="1"/>
  </cols>
  <sheetData>
    <row r="1" spans="2:12" ht="30" customHeight="1">
      <c r="B1" s="108" t="s">
        <v>8</v>
      </c>
      <c r="C1" s="108"/>
      <c r="D1" s="108"/>
      <c r="E1" s="108"/>
      <c r="F1" s="108"/>
      <c r="G1" s="108"/>
      <c r="H1" s="108"/>
      <c r="I1" s="108"/>
      <c r="J1" s="108"/>
      <c r="K1" s="108"/>
      <c r="L1" s="59"/>
    </row>
    <row r="2" spans="2:12" ht="30" customHeight="1">
      <c r="B2" s="109" t="s">
        <v>36</v>
      </c>
      <c r="C2" s="109"/>
      <c r="D2" s="109"/>
      <c r="E2" s="109"/>
      <c r="F2" s="109"/>
      <c r="G2" s="109"/>
      <c r="H2" s="109"/>
      <c r="I2" s="109"/>
      <c r="J2" s="109"/>
      <c r="K2" s="109"/>
      <c r="L2" s="59"/>
    </row>
    <row r="3" spans="1:14" ht="30" customHeight="1">
      <c r="A3" s="113" t="s">
        <v>27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5"/>
    </row>
    <row r="4" spans="1:14" s="5" customFormat="1" ht="37.5" customHeight="1">
      <c r="A4" s="8" t="s">
        <v>26</v>
      </c>
      <c r="B4" s="18" t="s">
        <v>2</v>
      </c>
      <c r="C4" s="4" t="s">
        <v>7</v>
      </c>
      <c r="D4" s="4" t="s">
        <v>1</v>
      </c>
      <c r="E4" s="4" t="s">
        <v>6</v>
      </c>
      <c r="F4" s="110" t="s">
        <v>4</v>
      </c>
      <c r="G4" s="110"/>
      <c r="H4" s="4" t="s">
        <v>3</v>
      </c>
      <c r="I4" s="4" t="s">
        <v>5</v>
      </c>
      <c r="J4" s="110" t="s">
        <v>0</v>
      </c>
      <c r="K4" s="111"/>
      <c r="L4" s="8" t="s">
        <v>13</v>
      </c>
      <c r="M4" s="8" t="s">
        <v>14</v>
      </c>
      <c r="N4" s="6" t="s">
        <v>15</v>
      </c>
    </row>
    <row r="5" spans="1:14" ht="13.5" customHeight="1">
      <c r="A5" s="112"/>
      <c r="B5" s="112"/>
      <c r="C5" s="112"/>
      <c r="D5" s="112"/>
      <c r="E5" s="112"/>
      <c r="F5" s="112"/>
      <c r="G5" s="112"/>
      <c r="H5" s="112"/>
      <c r="I5" s="19"/>
      <c r="J5" s="84"/>
      <c r="K5" s="84"/>
      <c r="L5" s="84"/>
      <c r="M5" s="84"/>
      <c r="N5" s="84"/>
    </row>
    <row r="6" spans="1:14" ht="27" customHeight="1">
      <c r="A6" s="85">
        <v>1</v>
      </c>
      <c r="B6" s="100" t="s">
        <v>25</v>
      </c>
      <c r="C6" s="144" t="s">
        <v>38</v>
      </c>
      <c r="D6" s="144" t="s">
        <v>39</v>
      </c>
      <c r="E6" s="148" t="s">
        <v>73</v>
      </c>
      <c r="F6" s="28">
        <v>41625</v>
      </c>
      <c r="G6" s="28">
        <v>41625</v>
      </c>
      <c r="H6" s="98">
        <f>G7-F7</f>
        <v>0.1909722222222221</v>
      </c>
      <c r="I6" s="69">
        <v>488</v>
      </c>
      <c r="J6" s="127" t="s">
        <v>72</v>
      </c>
      <c r="K6" s="128"/>
      <c r="L6" s="85" t="s">
        <v>23</v>
      </c>
      <c r="M6" s="85">
        <v>-15</v>
      </c>
      <c r="N6" s="85" t="s">
        <v>24</v>
      </c>
    </row>
    <row r="7" spans="1:14" ht="30" customHeight="1">
      <c r="A7" s="86"/>
      <c r="B7" s="101"/>
      <c r="C7" s="145"/>
      <c r="D7" s="145"/>
      <c r="E7" s="149"/>
      <c r="F7" s="29">
        <v>0.7083333333333334</v>
      </c>
      <c r="G7" s="29">
        <v>0.8993055555555555</v>
      </c>
      <c r="H7" s="99"/>
      <c r="I7" s="70"/>
      <c r="J7" s="129"/>
      <c r="K7" s="130"/>
      <c r="L7" s="86"/>
      <c r="M7" s="86"/>
      <c r="N7" s="86"/>
    </row>
    <row r="8" spans="1:14" ht="18.75">
      <c r="A8" s="131"/>
      <c r="B8" s="132"/>
      <c r="C8" s="132"/>
      <c r="D8" s="132"/>
      <c r="E8" s="132"/>
      <c r="F8" s="132"/>
      <c r="G8" s="132"/>
      <c r="H8" s="133"/>
      <c r="I8" s="45">
        <f>SUM(I6:I7)</f>
        <v>488</v>
      </c>
      <c r="J8" s="134"/>
      <c r="K8" s="135"/>
      <c r="L8" s="135"/>
      <c r="M8" s="135"/>
      <c r="N8" s="136"/>
    </row>
    <row r="9" spans="1:14" ht="18.75">
      <c r="A9" s="139">
        <v>2</v>
      </c>
      <c r="B9" s="89" t="s">
        <v>30</v>
      </c>
      <c r="C9" s="106" t="s">
        <v>50</v>
      </c>
      <c r="D9" s="106" t="s">
        <v>51</v>
      </c>
      <c r="E9" s="137" t="s">
        <v>41</v>
      </c>
      <c r="F9" s="27">
        <v>41627</v>
      </c>
      <c r="G9" s="27">
        <v>41627</v>
      </c>
      <c r="H9" s="77">
        <f>SUM(G10-F10)</f>
        <v>0.028472222222222232</v>
      </c>
      <c r="I9" s="69">
        <v>607.07</v>
      </c>
      <c r="J9" s="79" t="s">
        <v>52</v>
      </c>
      <c r="K9" s="80"/>
      <c r="L9" s="137" t="s">
        <v>24</v>
      </c>
      <c r="M9" s="85">
        <v>-25</v>
      </c>
      <c r="N9" s="85" t="s">
        <v>24</v>
      </c>
    </row>
    <row r="10" spans="1:14" ht="18.75">
      <c r="A10" s="140"/>
      <c r="B10" s="90"/>
      <c r="C10" s="107"/>
      <c r="D10" s="107"/>
      <c r="E10" s="138"/>
      <c r="F10" s="47">
        <v>0.3854166666666667</v>
      </c>
      <c r="G10" s="47">
        <v>0.4138888888888889</v>
      </c>
      <c r="H10" s="78"/>
      <c r="I10" s="70"/>
      <c r="J10" s="81"/>
      <c r="K10" s="82"/>
      <c r="L10" s="138"/>
      <c r="M10" s="86"/>
      <c r="N10" s="86"/>
    </row>
    <row r="11" spans="1:14" ht="18.75">
      <c r="A11" s="85">
        <v>3</v>
      </c>
      <c r="B11" s="90"/>
      <c r="C11" s="106" t="s">
        <v>50</v>
      </c>
      <c r="D11" s="106" t="s">
        <v>75</v>
      </c>
      <c r="E11" s="123" t="s">
        <v>53</v>
      </c>
      <c r="F11" s="27">
        <v>41627</v>
      </c>
      <c r="G11" s="27">
        <v>41627</v>
      </c>
      <c r="H11" s="77">
        <f>SUM(G12-F12)</f>
        <v>0.02777777777777768</v>
      </c>
      <c r="I11" s="69">
        <v>63.71</v>
      </c>
      <c r="J11" s="79" t="s">
        <v>70</v>
      </c>
      <c r="K11" s="80"/>
      <c r="L11" s="137" t="s">
        <v>24</v>
      </c>
      <c r="M11" s="85">
        <v>-25</v>
      </c>
      <c r="N11" s="85" t="s">
        <v>24</v>
      </c>
    </row>
    <row r="12" spans="1:14" ht="18.75">
      <c r="A12" s="86"/>
      <c r="B12" s="91"/>
      <c r="C12" s="107"/>
      <c r="D12" s="107"/>
      <c r="E12" s="124"/>
      <c r="F12" s="47">
        <v>0.5152777777777778</v>
      </c>
      <c r="G12" s="47">
        <v>0.5430555555555555</v>
      </c>
      <c r="H12" s="78"/>
      <c r="I12" s="70"/>
      <c r="J12" s="81"/>
      <c r="K12" s="82"/>
      <c r="L12" s="138"/>
      <c r="M12" s="86"/>
      <c r="N12" s="86"/>
    </row>
    <row r="13" spans="1:14" ht="18.75">
      <c r="A13" s="131"/>
      <c r="B13" s="132"/>
      <c r="C13" s="132"/>
      <c r="D13" s="132"/>
      <c r="E13" s="132"/>
      <c r="F13" s="132"/>
      <c r="G13" s="132"/>
      <c r="H13" s="133"/>
      <c r="I13" s="45">
        <f>I9+I11</f>
        <v>670.7800000000001</v>
      </c>
      <c r="J13" s="134"/>
      <c r="K13" s="135"/>
      <c r="L13" s="135"/>
      <c r="M13" s="135"/>
      <c r="N13" s="136"/>
    </row>
    <row r="14" spans="1:14" ht="27" customHeight="1">
      <c r="A14" s="85">
        <v>4</v>
      </c>
      <c r="B14" s="155" t="s">
        <v>32</v>
      </c>
      <c r="C14" s="125" t="s">
        <v>43</v>
      </c>
      <c r="D14" s="146" t="s">
        <v>44</v>
      </c>
      <c r="E14" s="104"/>
      <c r="F14" s="28">
        <v>41626</v>
      </c>
      <c r="G14" s="28">
        <v>41626</v>
      </c>
      <c r="H14" s="77">
        <f>G15-F15</f>
        <v>0.03472222222222224</v>
      </c>
      <c r="I14" s="92">
        <v>20</v>
      </c>
      <c r="J14" s="116" t="s">
        <v>45</v>
      </c>
      <c r="K14" s="117"/>
      <c r="L14" s="121" t="s">
        <v>46</v>
      </c>
      <c r="M14" s="84">
        <v>-23</v>
      </c>
      <c r="N14" s="85" t="s">
        <v>23</v>
      </c>
    </row>
    <row r="15" spans="1:14" ht="25.5" customHeight="1">
      <c r="A15" s="86"/>
      <c r="B15" s="156"/>
      <c r="C15" s="126"/>
      <c r="D15" s="147"/>
      <c r="E15" s="105"/>
      <c r="F15" s="29">
        <v>0.1111111111111111</v>
      </c>
      <c r="G15" s="29">
        <v>0.14583333333333334</v>
      </c>
      <c r="H15" s="78"/>
      <c r="I15" s="93"/>
      <c r="J15" s="118"/>
      <c r="K15" s="119"/>
      <c r="L15" s="122"/>
      <c r="M15" s="84"/>
      <c r="N15" s="86"/>
    </row>
    <row r="16" spans="1:14" ht="18.75">
      <c r="A16" s="85">
        <v>5</v>
      </c>
      <c r="B16" s="156"/>
      <c r="C16" s="125" t="s">
        <v>47</v>
      </c>
      <c r="D16" s="146" t="s">
        <v>48</v>
      </c>
      <c r="E16" s="104"/>
      <c r="F16" s="28">
        <v>41627</v>
      </c>
      <c r="G16" s="28">
        <v>41627</v>
      </c>
      <c r="H16" s="77">
        <v>0.020833333333333332</v>
      </c>
      <c r="I16" s="92">
        <v>143</v>
      </c>
      <c r="J16" s="116" t="s">
        <v>49</v>
      </c>
      <c r="K16" s="117"/>
      <c r="L16" s="85" t="s">
        <v>24</v>
      </c>
      <c r="M16" s="84">
        <v>-23</v>
      </c>
      <c r="N16" s="85" t="s">
        <v>23</v>
      </c>
    </row>
    <row r="17" spans="1:14" ht="18.75">
      <c r="A17" s="86"/>
      <c r="B17" s="156"/>
      <c r="C17" s="126"/>
      <c r="D17" s="147"/>
      <c r="E17" s="105"/>
      <c r="F17" s="29">
        <v>0.25</v>
      </c>
      <c r="G17" s="29">
        <v>0.2708333333333333</v>
      </c>
      <c r="H17" s="78"/>
      <c r="I17" s="93"/>
      <c r="J17" s="118"/>
      <c r="K17" s="119"/>
      <c r="L17" s="86"/>
      <c r="M17" s="84"/>
      <c r="N17" s="86"/>
    </row>
    <row r="18" spans="1:14" ht="18.75" customHeight="1">
      <c r="A18" s="85">
        <v>6</v>
      </c>
      <c r="B18" s="156"/>
      <c r="C18" s="125" t="s">
        <v>54</v>
      </c>
      <c r="D18" s="146" t="s">
        <v>74</v>
      </c>
      <c r="E18" s="148" t="s">
        <v>73</v>
      </c>
      <c r="F18" s="27">
        <v>41627</v>
      </c>
      <c r="G18" s="27">
        <v>41627</v>
      </c>
      <c r="H18" s="77">
        <f>SUM(G19-F19)</f>
        <v>0.05902777777777779</v>
      </c>
      <c r="I18" s="69">
        <v>56.7</v>
      </c>
      <c r="J18" s="116" t="s">
        <v>55</v>
      </c>
      <c r="K18" s="117"/>
      <c r="L18" s="84" t="s">
        <v>23</v>
      </c>
      <c r="M18" s="85">
        <v>-30</v>
      </c>
      <c r="N18" s="85" t="s">
        <v>23</v>
      </c>
    </row>
    <row r="19" spans="1:14" ht="18.75">
      <c r="A19" s="86"/>
      <c r="B19" s="157"/>
      <c r="C19" s="126"/>
      <c r="D19" s="147"/>
      <c r="E19" s="149"/>
      <c r="F19" s="47">
        <v>0.4201388888888889</v>
      </c>
      <c r="G19" s="47">
        <v>0.4791666666666667</v>
      </c>
      <c r="H19" s="78"/>
      <c r="I19" s="70"/>
      <c r="J19" s="118"/>
      <c r="K19" s="119"/>
      <c r="L19" s="84"/>
      <c r="M19" s="86"/>
      <c r="N19" s="86"/>
    </row>
    <row r="20" spans="1:14" ht="18.75">
      <c r="A20" s="48"/>
      <c r="B20" s="158"/>
      <c r="C20" s="158"/>
      <c r="D20" s="158"/>
      <c r="E20" s="158"/>
      <c r="F20" s="158"/>
      <c r="G20" s="158"/>
      <c r="H20" s="159"/>
      <c r="I20" s="45">
        <f>I14+I16+I18</f>
        <v>219.7</v>
      </c>
      <c r="J20" s="116"/>
      <c r="K20" s="120"/>
      <c r="L20" s="120"/>
      <c r="M20" s="120"/>
      <c r="N20" s="117"/>
    </row>
    <row r="21" spans="1:14" ht="18.75" customHeight="1">
      <c r="A21" s="85">
        <v>7</v>
      </c>
      <c r="B21" s="96" t="s">
        <v>31</v>
      </c>
      <c r="C21" s="102" t="s">
        <v>63</v>
      </c>
      <c r="D21" s="106" t="s">
        <v>64</v>
      </c>
      <c r="E21" s="148" t="s">
        <v>73</v>
      </c>
      <c r="F21" s="27">
        <v>41629</v>
      </c>
      <c r="G21" s="58">
        <v>41629</v>
      </c>
      <c r="H21" s="77">
        <f>SUM(G22-F22)</f>
        <v>0.2951388888888889</v>
      </c>
      <c r="I21" s="92">
        <v>732</v>
      </c>
      <c r="J21" s="73" t="s">
        <v>65</v>
      </c>
      <c r="K21" s="74"/>
      <c r="L21" s="85" t="s">
        <v>23</v>
      </c>
      <c r="M21" s="85">
        <v>-33</v>
      </c>
      <c r="N21" s="85" t="s">
        <v>23</v>
      </c>
    </row>
    <row r="22" spans="1:14" ht="18.75">
      <c r="A22" s="86"/>
      <c r="B22" s="97"/>
      <c r="C22" s="103"/>
      <c r="D22" s="107"/>
      <c r="E22" s="149"/>
      <c r="F22" s="57">
        <v>0.40277777777777773</v>
      </c>
      <c r="G22" s="56">
        <v>0.6979166666666666</v>
      </c>
      <c r="H22" s="78"/>
      <c r="I22" s="93"/>
      <c r="J22" s="75"/>
      <c r="K22" s="76"/>
      <c r="L22" s="86"/>
      <c r="M22" s="86"/>
      <c r="N22" s="86"/>
    </row>
    <row r="23" spans="1:14" ht="18.75">
      <c r="A23" s="51"/>
      <c r="B23" s="54"/>
      <c r="C23" s="54"/>
      <c r="D23" s="54"/>
      <c r="E23" s="54"/>
      <c r="F23" s="54"/>
      <c r="G23" s="54"/>
      <c r="H23" s="55"/>
      <c r="I23" s="45">
        <f>I21</f>
        <v>732</v>
      </c>
      <c r="J23" s="81"/>
      <c r="K23" s="83"/>
      <c r="L23" s="83"/>
      <c r="M23" s="83"/>
      <c r="N23" s="82"/>
    </row>
    <row r="24" spans="1:14" ht="18.75">
      <c r="A24" s="139">
        <v>8</v>
      </c>
      <c r="B24" s="150" t="s">
        <v>33</v>
      </c>
      <c r="C24" s="49" t="s">
        <v>34</v>
      </c>
      <c r="D24" s="154" t="s">
        <v>35</v>
      </c>
      <c r="E24" s="153" t="s">
        <v>28</v>
      </c>
      <c r="F24" s="27">
        <v>41624</v>
      </c>
      <c r="G24" s="27">
        <v>41624</v>
      </c>
      <c r="H24" s="77">
        <f>G25-F25</f>
        <v>0.08125000000000002</v>
      </c>
      <c r="I24" s="69">
        <v>1782.88</v>
      </c>
      <c r="J24" s="79" t="s">
        <v>37</v>
      </c>
      <c r="K24" s="80"/>
      <c r="L24" s="84" t="s">
        <v>23</v>
      </c>
      <c r="M24" s="84">
        <v>-12</v>
      </c>
      <c r="N24" s="85" t="s">
        <v>23</v>
      </c>
    </row>
    <row r="25" spans="1:14" ht="18.75">
      <c r="A25" s="140"/>
      <c r="B25" s="151"/>
      <c r="C25" s="50"/>
      <c r="D25" s="154"/>
      <c r="E25" s="153"/>
      <c r="F25" s="47">
        <v>0.07847222222222222</v>
      </c>
      <c r="G25" s="47">
        <v>0.15972222222222224</v>
      </c>
      <c r="H25" s="78"/>
      <c r="I25" s="70"/>
      <c r="J25" s="81"/>
      <c r="K25" s="82"/>
      <c r="L25" s="84"/>
      <c r="M25" s="84"/>
      <c r="N25" s="86"/>
    </row>
    <row r="26" spans="1:14" ht="18.75">
      <c r="A26" s="139">
        <v>9</v>
      </c>
      <c r="B26" s="151"/>
      <c r="C26" s="49" t="s">
        <v>34</v>
      </c>
      <c r="D26" s="142" t="s">
        <v>40</v>
      </c>
      <c r="E26" s="153" t="s">
        <v>41</v>
      </c>
      <c r="F26" s="27">
        <v>41625</v>
      </c>
      <c r="G26" s="27">
        <v>41625</v>
      </c>
      <c r="H26" s="77">
        <f>G27-F27</f>
        <v>0.014583333333333393</v>
      </c>
      <c r="I26" s="69">
        <f>250</f>
        <v>250</v>
      </c>
      <c r="J26" s="79" t="s">
        <v>42</v>
      </c>
      <c r="K26" s="80"/>
      <c r="L26" s="84" t="s">
        <v>23</v>
      </c>
      <c r="M26" s="84">
        <v>-13</v>
      </c>
      <c r="N26" s="85" t="s">
        <v>23</v>
      </c>
    </row>
    <row r="27" spans="1:14" ht="18.75">
      <c r="A27" s="140"/>
      <c r="B27" s="151"/>
      <c r="C27" s="50"/>
      <c r="D27" s="143"/>
      <c r="E27" s="153"/>
      <c r="F27" s="47">
        <v>0.5645833333333333</v>
      </c>
      <c r="G27" s="47">
        <v>0.5791666666666667</v>
      </c>
      <c r="H27" s="78"/>
      <c r="I27" s="70"/>
      <c r="J27" s="81"/>
      <c r="K27" s="82"/>
      <c r="L27" s="84"/>
      <c r="M27" s="84"/>
      <c r="N27" s="86"/>
    </row>
    <row r="28" spans="1:14" ht="18.75">
      <c r="A28" s="139">
        <v>10</v>
      </c>
      <c r="B28" s="151"/>
      <c r="C28" s="49" t="s">
        <v>34</v>
      </c>
      <c r="D28" s="106" t="s">
        <v>61</v>
      </c>
      <c r="E28" s="106"/>
      <c r="F28" s="27">
        <v>41629</v>
      </c>
      <c r="G28" s="27">
        <v>41629</v>
      </c>
      <c r="H28" s="141">
        <f>SUM(G29-F29)</f>
        <v>0.25277777777777777</v>
      </c>
      <c r="I28" s="69">
        <v>147</v>
      </c>
      <c r="J28" s="79" t="s">
        <v>62</v>
      </c>
      <c r="K28" s="80"/>
      <c r="L28" s="85" t="s">
        <v>23</v>
      </c>
      <c r="M28" s="85">
        <v>-28</v>
      </c>
      <c r="N28" s="85" t="s">
        <v>23</v>
      </c>
    </row>
    <row r="29" spans="1:14" ht="18.75">
      <c r="A29" s="140"/>
      <c r="B29" s="152"/>
      <c r="C29" s="50"/>
      <c r="D29" s="107"/>
      <c r="E29" s="107"/>
      <c r="F29" s="47">
        <v>0.5437500000000001</v>
      </c>
      <c r="G29" s="47">
        <v>0.7965277777777778</v>
      </c>
      <c r="H29" s="141"/>
      <c r="I29" s="70"/>
      <c r="J29" s="81"/>
      <c r="K29" s="82"/>
      <c r="L29" s="86"/>
      <c r="M29" s="86"/>
      <c r="N29" s="86"/>
    </row>
    <row r="30" spans="1:14" ht="18.75">
      <c r="A30" s="48"/>
      <c r="B30" s="87"/>
      <c r="C30" s="87"/>
      <c r="D30" s="87"/>
      <c r="E30" s="87"/>
      <c r="F30" s="87"/>
      <c r="G30" s="87"/>
      <c r="H30" s="88"/>
      <c r="I30" s="45">
        <f>I24+I26+I28</f>
        <v>2179.88</v>
      </c>
      <c r="J30" s="160"/>
      <c r="K30" s="161"/>
      <c r="L30" s="161"/>
      <c r="M30" s="161"/>
      <c r="N30" s="162"/>
    </row>
    <row r="31" spans="1:14" ht="18.75">
      <c r="A31" s="85">
        <v>11</v>
      </c>
      <c r="B31" s="150" t="s">
        <v>57</v>
      </c>
      <c r="C31" s="146" t="s">
        <v>56</v>
      </c>
      <c r="D31" s="142" t="s">
        <v>58</v>
      </c>
      <c r="E31" s="148" t="s">
        <v>73</v>
      </c>
      <c r="F31" s="27">
        <v>41628</v>
      </c>
      <c r="G31" s="27">
        <v>41629</v>
      </c>
      <c r="H31" s="77">
        <v>0.03194444444444445</v>
      </c>
      <c r="I31" s="71">
        <v>76</v>
      </c>
      <c r="J31" s="79" t="s">
        <v>59</v>
      </c>
      <c r="K31" s="80"/>
      <c r="L31" s="85" t="s">
        <v>24</v>
      </c>
      <c r="M31" s="85">
        <v>-33</v>
      </c>
      <c r="N31" s="139" t="s">
        <v>24</v>
      </c>
    </row>
    <row r="32" spans="1:14" ht="18.75">
      <c r="A32" s="86"/>
      <c r="B32" s="151"/>
      <c r="C32" s="165"/>
      <c r="D32" s="166"/>
      <c r="E32" s="167"/>
      <c r="F32" s="47">
        <v>0.9965277777777778</v>
      </c>
      <c r="G32" s="47">
        <v>0.02847222222222222</v>
      </c>
      <c r="H32" s="78"/>
      <c r="I32" s="72"/>
      <c r="J32" s="81"/>
      <c r="K32" s="82"/>
      <c r="L32" s="163"/>
      <c r="M32" s="163"/>
      <c r="N32" s="164"/>
    </row>
    <row r="33" spans="1:14" ht="18.75">
      <c r="A33" s="139">
        <v>12</v>
      </c>
      <c r="B33" s="151"/>
      <c r="C33" s="165"/>
      <c r="D33" s="166"/>
      <c r="E33" s="167"/>
      <c r="F33" s="43">
        <v>41629</v>
      </c>
      <c r="G33" s="43">
        <v>41629</v>
      </c>
      <c r="H33" s="77">
        <v>0.06597222222222222</v>
      </c>
      <c r="I33" s="71">
        <v>220</v>
      </c>
      <c r="J33" s="73" t="s">
        <v>60</v>
      </c>
      <c r="K33" s="74"/>
      <c r="L33" s="163"/>
      <c r="M33" s="163"/>
      <c r="N33" s="164"/>
    </row>
    <row r="34" spans="1:14" ht="18.75">
      <c r="A34" s="140"/>
      <c r="B34" s="152"/>
      <c r="C34" s="147"/>
      <c r="D34" s="143"/>
      <c r="E34" s="149"/>
      <c r="F34" s="44">
        <v>0.23263888888888887</v>
      </c>
      <c r="G34" s="44">
        <v>0.2986111111111111</v>
      </c>
      <c r="H34" s="78"/>
      <c r="I34" s="72"/>
      <c r="J34" s="75"/>
      <c r="K34" s="76"/>
      <c r="L34" s="86"/>
      <c r="M34" s="86"/>
      <c r="N34" s="140"/>
    </row>
    <row r="35" spans="1:14" ht="18.75">
      <c r="A35" s="48"/>
      <c r="B35" s="87"/>
      <c r="C35" s="87"/>
      <c r="D35" s="87"/>
      <c r="E35" s="87"/>
      <c r="F35" s="87"/>
      <c r="G35" s="87"/>
      <c r="H35" s="88"/>
      <c r="I35" s="45">
        <f>I31+I33</f>
        <v>296</v>
      </c>
      <c r="J35" s="160"/>
      <c r="K35" s="161"/>
      <c r="L35" s="161"/>
      <c r="M35" s="161"/>
      <c r="N35" s="162"/>
    </row>
    <row r="36" spans="1:14" ht="18.75">
      <c r="A36" s="85">
        <v>13</v>
      </c>
      <c r="B36" s="89" t="s">
        <v>66</v>
      </c>
      <c r="C36" s="146" t="s">
        <v>67</v>
      </c>
      <c r="D36" s="142" t="s">
        <v>68</v>
      </c>
      <c r="E36" s="148"/>
      <c r="F36" s="27">
        <v>41629</v>
      </c>
      <c r="G36" s="27">
        <v>41629</v>
      </c>
      <c r="H36" s="141">
        <f>SUM(G37-F37)</f>
        <v>0.25277777777777777</v>
      </c>
      <c r="I36" s="168">
        <v>32</v>
      </c>
      <c r="J36" s="79" t="s">
        <v>69</v>
      </c>
      <c r="K36" s="80"/>
      <c r="L36" s="85" t="s">
        <v>23</v>
      </c>
      <c r="M36" s="85">
        <v>-16</v>
      </c>
      <c r="N36" s="139" t="s">
        <v>24</v>
      </c>
    </row>
    <row r="37" spans="1:14" ht="18.75">
      <c r="A37" s="86"/>
      <c r="B37" s="91"/>
      <c r="C37" s="147"/>
      <c r="D37" s="143"/>
      <c r="E37" s="149"/>
      <c r="F37" s="47">
        <v>0.5437500000000001</v>
      </c>
      <c r="G37" s="47">
        <v>0.7965277777777778</v>
      </c>
      <c r="H37" s="141"/>
      <c r="I37" s="169"/>
      <c r="J37" s="81"/>
      <c r="K37" s="82"/>
      <c r="L37" s="86"/>
      <c r="M37" s="86"/>
      <c r="N37" s="140"/>
    </row>
    <row r="38" spans="1:14" ht="18.75">
      <c r="A38" s="34"/>
      <c r="B38" s="35"/>
      <c r="C38" s="35"/>
      <c r="D38" s="35"/>
      <c r="E38" s="35"/>
      <c r="F38" s="35"/>
      <c r="G38" s="35"/>
      <c r="H38" s="36"/>
      <c r="I38" s="46">
        <f>I36</f>
        <v>32</v>
      </c>
      <c r="J38" s="94"/>
      <c r="K38" s="95"/>
      <c r="L38" s="37"/>
      <c r="M38" s="37"/>
      <c r="N38" s="38"/>
    </row>
    <row r="39" spans="1:14" ht="18.75">
      <c r="A39" s="9"/>
      <c r="B39" s="17"/>
      <c r="C39" s="10"/>
      <c r="D39" s="11"/>
      <c r="E39" s="12"/>
      <c r="F39" s="13"/>
      <c r="G39" s="13"/>
      <c r="H39" s="13"/>
      <c r="I39" s="14"/>
      <c r="J39" s="15"/>
      <c r="K39" s="15"/>
      <c r="L39" s="12"/>
      <c r="M39" s="16"/>
      <c r="N39" s="12"/>
    </row>
    <row r="40" spans="2:14" ht="15.75">
      <c r="B40" s="170" t="s">
        <v>76</v>
      </c>
      <c r="C40" s="170"/>
      <c r="D40" s="42"/>
      <c r="E40" s="39"/>
      <c r="F40" s="39"/>
      <c r="G40" s="39"/>
      <c r="H40" s="52"/>
      <c r="I40" s="39"/>
      <c r="J40" s="39"/>
      <c r="K40" s="67"/>
      <c r="L40" s="67"/>
      <c r="M40" s="2"/>
      <c r="N40" s="2"/>
    </row>
    <row r="41" spans="2:14" ht="20.25" customHeight="1">
      <c r="B41" s="61" t="s">
        <v>17</v>
      </c>
      <c r="C41" s="61"/>
      <c r="D41" s="24">
        <v>0</v>
      </c>
      <c r="H41" s="16"/>
      <c r="I41" s="21"/>
      <c r="J41" s="16"/>
      <c r="K41" s="67"/>
      <c r="L41" s="67"/>
      <c r="M41" s="2"/>
      <c r="N41" s="2"/>
    </row>
    <row r="42" spans="2:14" ht="19.5" customHeight="1">
      <c r="B42" s="63" t="s">
        <v>18</v>
      </c>
      <c r="C42" s="63"/>
      <c r="D42" s="22">
        <v>0</v>
      </c>
      <c r="E42" s="20"/>
      <c r="F42" s="20"/>
      <c r="G42" s="20"/>
      <c r="H42" s="16"/>
      <c r="I42" s="21"/>
      <c r="J42" s="16"/>
      <c r="K42" s="2"/>
      <c r="L42" s="12"/>
      <c r="M42" s="14"/>
      <c r="N42" s="2"/>
    </row>
    <row r="43" spans="2:14" ht="19.5" customHeight="1">
      <c r="B43" s="63" t="s">
        <v>22</v>
      </c>
      <c r="C43" s="63"/>
      <c r="D43" s="22">
        <v>0</v>
      </c>
      <c r="E43" s="20"/>
      <c r="F43" s="20"/>
      <c r="G43" s="20"/>
      <c r="H43" s="16"/>
      <c r="I43" s="21"/>
      <c r="J43" s="16"/>
      <c r="K43" s="2"/>
      <c r="L43" s="12"/>
      <c r="M43" s="14"/>
      <c r="N43" s="2"/>
    </row>
    <row r="44" spans="2:14" ht="19.5" customHeight="1">
      <c r="B44" s="64" t="s">
        <v>20</v>
      </c>
      <c r="C44" s="64"/>
      <c r="D44" s="22"/>
      <c r="E44" s="20"/>
      <c r="F44" s="20"/>
      <c r="G44" s="20"/>
      <c r="H44" s="16"/>
      <c r="I44" s="21"/>
      <c r="J44" s="16"/>
      <c r="K44" s="2"/>
      <c r="L44" s="12"/>
      <c r="M44" s="14"/>
      <c r="N44" s="2"/>
    </row>
    <row r="45" spans="2:14" ht="19.5" customHeight="1">
      <c r="B45" s="65" t="s">
        <v>21</v>
      </c>
      <c r="C45" s="65"/>
      <c r="D45" s="30">
        <v>2</v>
      </c>
      <c r="E45" s="64"/>
      <c r="F45" s="64"/>
      <c r="G45" s="64"/>
      <c r="H45" s="16"/>
      <c r="I45" s="21"/>
      <c r="J45" s="16"/>
      <c r="K45" s="67"/>
      <c r="L45" s="67"/>
      <c r="M45" s="14"/>
      <c r="N45" s="2"/>
    </row>
    <row r="46" spans="2:14" ht="19.5" customHeight="1">
      <c r="B46" s="64" t="s">
        <v>20</v>
      </c>
      <c r="C46" s="64"/>
      <c r="D46" s="30">
        <v>1</v>
      </c>
      <c r="E46" s="20"/>
      <c r="F46" s="20"/>
      <c r="G46" s="20"/>
      <c r="H46" s="16"/>
      <c r="I46" s="21"/>
      <c r="J46" s="16"/>
      <c r="K46" s="2"/>
      <c r="L46" s="12"/>
      <c r="M46" s="2"/>
      <c r="N46" s="2"/>
    </row>
    <row r="47" spans="2:14" ht="19.5" customHeight="1">
      <c r="B47" s="61" t="s">
        <v>29</v>
      </c>
      <c r="C47" s="61"/>
      <c r="D47" s="30">
        <v>8</v>
      </c>
      <c r="F47" s="23"/>
      <c r="G47" s="23"/>
      <c r="H47" s="53"/>
      <c r="I47" s="23"/>
      <c r="J47" s="23"/>
      <c r="K47" s="67"/>
      <c r="L47" s="67"/>
      <c r="M47" s="2"/>
      <c r="N47" s="2"/>
    </row>
    <row r="48" spans="2:14" ht="19.5" customHeight="1">
      <c r="B48" s="61" t="s">
        <v>19</v>
      </c>
      <c r="C48" s="61"/>
      <c r="D48" s="24">
        <v>0</v>
      </c>
      <c r="E48" s="25"/>
      <c r="F48" s="20"/>
      <c r="G48" s="26"/>
      <c r="H48" s="26"/>
      <c r="I48" s="20"/>
      <c r="J48" s="20"/>
      <c r="K48" s="67"/>
      <c r="L48" s="67"/>
      <c r="M48" s="2"/>
      <c r="N48" s="2"/>
    </row>
    <row r="49" spans="2:14" ht="19.5" customHeight="1">
      <c r="B49" s="61" t="s">
        <v>9</v>
      </c>
      <c r="C49" s="61"/>
      <c r="D49" s="24">
        <v>3</v>
      </c>
      <c r="F49" s="20"/>
      <c r="G49" s="26"/>
      <c r="H49" s="26"/>
      <c r="I49" s="20"/>
      <c r="J49" s="20"/>
      <c r="K49" s="67"/>
      <c r="L49" s="67"/>
      <c r="M49" s="2"/>
      <c r="N49" s="2"/>
    </row>
    <row r="50" spans="2:14" ht="19.5" customHeight="1">
      <c r="B50" s="62" t="s">
        <v>11</v>
      </c>
      <c r="C50" s="62"/>
      <c r="D50" s="31">
        <f>I8+I13+I20+I23+I30+I35+I38</f>
        <v>4618.360000000001</v>
      </c>
      <c r="E50" s="7" t="s">
        <v>10</v>
      </c>
      <c r="F50" s="68" t="s">
        <v>12</v>
      </c>
      <c r="G50" s="68"/>
      <c r="H50" s="68"/>
      <c r="I50" s="68"/>
      <c r="J50" s="32">
        <f>I13+I8+I38</f>
        <v>1190.7800000000002</v>
      </c>
      <c r="K50" s="33" t="s">
        <v>10</v>
      </c>
      <c r="L50" s="12"/>
      <c r="M50" s="2"/>
      <c r="N50" s="2"/>
    </row>
    <row r="51" spans="1:14" ht="22.5">
      <c r="A51" s="1"/>
      <c r="B51" s="41" t="s">
        <v>71</v>
      </c>
      <c r="C51" s="41"/>
      <c r="G51" s="66"/>
      <c r="H51" s="66"/>
      <c r="I51" s="3"/>
      <c r="J51" s="3"/>
      <c r="K51" s="67"/>
      <c r="L51" s="67"/>
      <c r="M51" s="2"/>
      <c r="N51" s="2"/>
    </row>
    <row r="52" spans="1:14" ht="22.5">
      <c r="A52" s="1"/>
      <c r="B52" s="40" t="s">
        <v>16</v>
      </c>
      <c r="C52" s="40"/>
      <c r="G52" s="66"/>
      <c r="H52" s="66"/>
      <c r="I52" s="3"/>
      <c r="J52" s="3"/>
      <c r="K52" s="67"/>
      <c r="L52" s="67"/>
      <c r="M52" s="2"/>
      <c r="N52" s="2"/>
    </row>
    <row r="53" spans="1:14" ht="12.75">
      <c r="A53" s="1"/>
      <c r="G53" s="66"/>
      <c r="H53" s="66"/>
      <c r="I53" s="3"/>
      <c r="J53" s="3"/>
      <c r="K53" s="67"/>
      <c r="L53" s="67"/>
      <c r="M53" s="2"/>
      <c r="N53" s="2"/>
    </row>
    <row r="54" spans="1:14" ht="12.75">
      <c r="A54" s="1"/>
      <c r="G54" s="66"/>
      <c r="H54" s="66"/>
      <c r="I54" s="3"/>
      <c r="J54" s="3"/>
      <c r="K54" s="67"/>
      <c r="L54" s="67"/>
      <c r="M54" s="2"/>
      <c r="N54" s="2"/>
    </row>
    <row r="55" spans="1:14" ht="12.75">
      <c r="A55" s="1"/>
      <c r="G55" s="66"/>
      <c r="H55" s="66"/>
      <c r="I55" s="3"/>
      <c r="J55" s="3"/>
      <c r="K55" s="67"/>
      <c r="L55" s="67"/>
      <c r="M55" s="2"/>
      <c r="N55" s="2"/>
    </row>
    <row r="56" spans="1:14" ht="12.75">
      <c r="A56" s="1"/>
      <c r="G56" s="66"/>
      <c r="H56" s="66"/>
      <c r="I56" s="3"/>
      <c r="J56" s="3"/>
      <c r="K56" s="67"/>
      <c r="L56" s="67"/>
      <c r="M56" s="2"/>
      <c r="N56" s="2"/>
    </row>
  </sheetData>
  <sheetProtection/>
  <mergeCells count="178">
    <mergeCell ref="K40:L40"/>
    <mergeCell ref="E36:E37"/>
    <mergeCell ref="J30:N30"/>
    <mergeCell ref="L28:L29"/>
    <mergeCell ref="M28:M29"/>
    <mergeCell ref="N28:N29"/>
    <mergeCell ref="I36:I37"/>
    <mergeCell ref="J36:K37"/>
    <mergeCell ref="D36:D37"/>
    <mergeCell ref="C36:C37"/>
    <mergeCell ref="L36:L37"/>
    <mergeCell ref="N36:N37"/>
    <mergeCell ref="A33:A34"/>
    <mergeCell ref="C31:C34"/>
    <mergeCell ref="D31:D34"/>
    <mergeCell ref="E31:E34"/>
    <mergeCell ref="M36:M37"/>
    <mergeCell ref="L21:L22"/>
    <mergeCell ref="A36:A37"/>
    <mergeCell ref="B36:B37"/>
    <mergeCell ref="B35:H35"/>
    <mergeCell ref="B31:B34"/>
    <mergeCell ref="A31:A32"/>
    <mergeCell ref="H36:H37"/>
    <mergeCell ref="H33:H34"/>
    <mergeCell ref="J18:K19"/>
    <mergeCell ref="B20:H20"/>
    <mergeCell ref="I26:I27"/>
    <mergeCell ref="J26:K27"/>
    <mergeCell ref="J35:N35"/>
    <mergeCell ref="L31:L34"/>
    <mergeCell ref="M31:M34"/>
    <mergeCell ref="N31:N34"/>
    <mergeCell ref="E26:E27"/>
    <mergeCell ref="H26:H27"/>
    <mergeCell ref="A21:A22"/>
    <mergeCell ref="E21:E22"/>
    <mergeCell ref="N18:N19"/>
    <mergeCell ref="C18:C19"/>
    <mergeCell ref="D18:D19"/>
    <mergeCell ref="E18:E19"/>
    <mergeCell ref="H18:H19"/>
    <mergeCell ref="I18:I19"/>
    <mergeCell ref="L18:L19"/>
    <mergeCell ref="M18:M19"/>
    <mergeCell ref="D14:D15"/>
    <mergeCell ref="E6:E7"/>
    <mergeCell ref="D6:D7"/>
    <mergeCell ref="A18:A19"/>
    <mergeCell ref="B24:B29"/>
    <mergeCell ref="E24:E25"/>
    <mergeCell ref="A24:A25"/>
    <mergeCell ref="D24:D25"/>
    <mergeCell ref="B14:B19"/>
    <mergeCell ref="D16:D17"/>
    <mergeCell ref="N9:N10"/>
    <mergeCell ref="N11:N12"/>
    <mergeCell ref="L9:L10"/>
    <mergeCell ref="L11:L12"/>
    <mergeCell ref="A9:A10"/>
    <mergeCell ref="A28:A29"/>
    <mergeCell ref="D28:D29"/>
    <mergeCell ref="E28:E29"/>
    <mergeCell ref="H28:H29"/>
    <mergeCell ref="A26:A27"/>
    <mergeCell ref="M11:M12"/>
    <mergeCell ref="A6:A7"/>
    <mergeCell ref="M6:M7"/>
    <mergeCell ref="I9:I10"/>
    <mergeCell ref="A8:H8"/>
    <mergeCell ref="J11:K12"/>
    <mergeCell ref="M9:M10"/>
    <mergeCell ref="A11:A12"/>
    <mergeCell ref="C6:C7"/>
    <mergeCell ref="C9:C10"/>
    <mergeCell ref="N16:N17"/>
    <mergeCell ref="J16:K17"/>
    <mergeCell ref="C16:C17"/>
    <mergeCell ref="L6:L7"/>
    <mergeCell ref="J6:K7"/>
    <mergeCell ref="J9:K10"/>
    <mergeCell ref="A13:H13"/>
    <mergeCell ref="J13:N13"/>
    <mergeCell ref="H14:H15"/>
    <mergeCell ref="J8:N8"/>
    <mergeCell ref="A16:A17"/>
    <mergeCell ref="L16:L17"/>
    <mergeCell ref="E16:E17"/>
    <mergeCell ref="H16:H17"/>
    <mergeCell ref="C11:C12"/>
    <mergeCell ref="D11:D12"/>
    <mergeCell ref="E11:E12"/>
    <mergeCell ref="H11:H12"/>
    <mergeCell ref="I11:I12"/>
    <mergeCell ref="A14:A15"/>
    <mergeCell ref="M21:M22"/>
    <mergeCell ref="J21:K22"/>
    <mergeCell ref="M14:M15"/>
    <mergeCell ref="I16:I17"/>
    <mergeCell ref="J14:K15"/>
    <mergeCell ref="I14:I15"/>
    <mergeCell ref="M16:M17"/>
    <mergeCell ref="J20:N20"/>
    <mergeCell ref="L14:L15"/>
    <mergeCell ref="N14:N15"/>
    <mergeCell ref="B1:K1"/>
    <mergeCell ref="B2:K2"/>
    <mergeCell ref="F4:G4"/>
    <mergeCell ref="J4:K4"/>
    <mergeCell ref="A5:H5"/>
    <mergeCell ref="J5:N5"/>
    <mergeCell ref="A3:N3"/>
    <mergeCell ref="H6:H7"/>
    <mergeCell ref="B6:B7"/>
    <mergeCell ref="C21:C22"/>
    <mergeCell ref="H21:H22"/>
    <mergeCell ref="E14:E15"/>
    <mergeCell ref="D21:D22"/>
    <mergeCell ref="D9:D10"/>
    <mergeCell ref="E9:E10"/>
    <mergeCell ref="H9:H10"/>
    <mergeCell ref="C14:C15"/>
    <mergeCell ref="N6:N7"/>
    <mergeCell ref="B9:B12"/>
    <mergeCell ref="N21:N22"/>
    <mergeCell ref="K48:L48"/>
    <mergeCell ref="I21:I22"/>
    <mergeCell ref="J38:K38"/>
    <mergeCell ref="I31:I32"/>
    <mergeCell ref="J31:K32"/>
    <mergeCell ref="I6:I7"/>
    <mergeCell ref="B21:B22"/>
    <mergeCell ref="J23:N23"/>
    <mergeCell ref="L26:L27"/>
    <mergeCell ref="M26:M27"/>
    <mergeCell ref="N26:N27"/>
    <mergeCell ref="J24:K25"/>
    <mergeCell ref="L24:L25"/>
    <mergeCell ref="M24:M25"/>
    <mergeCell ref="N24:N25"/>
    <mergeCell ref="I24:I25"/>
    <mergeCell ref="I33:I34"/>
    <mergeCell ref="J33:K34"/>
    <mergeCell ref="H31:H32"/>
    <mergeCell ref="I28:I29"/>
    <mergeCell ref="J28:K29"/>
    <mergeCell ref="B30:H30"/>
    <mergeCell ref="D26:D27"/>
    <mergeCell ref="H24:H25"/>
    <mergeCell ref="G52:H52"/>
    <mergeCell ref="G51:H51"/>
    <mergeCell ref="K47:L47"/>
    <mergeCell ref="K51:L51"/>
    <mergeCell ref="F50:I50"/>
    <mergeCell ref="K41:L41"/>
    <mergeCell ref="K52:L52"/>
    <mergeCell ref="K45:L45"/>
    <mergeCell ref="E45:G45"/>
    <mergeCell ref="K49:L49"/>
    <mergeCell ref="G56:H56"/>
    <mergeCell ref="G55:H55"/>
    <mergeCell ref="K55:L55"/>
    <mergeCell ref="K53:L53"/>
    <mergeCell ref="K56:L56"/>
    <mergeCell ref="G54:H54"/>
    <mergeCell ref="K54:L54"/>
    <mergeCell ref="G53:H53"/>
    <mergeCell ref="B47:C47"/>
    <mergeCell ref="B48:C48"/>
    <mergeCell ref="B49:C49"/>
    <mergeCell ref="B50:C50"/>
    <mergeCell ref="B41:C41"/>
    <mergeCell ref="B42:C42"/>
    <mergeCell ref="B43:C43"/>
    <mergeCell ref="B44:C44"/>
    <mergeCell ref="B45:C45"/>
    <mergeCell ref="B46:C46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Диспетчер</cp:lastModifiedBy>
  <cp:lastPrinted>2013-12-02T02:59:52Z</cp:lastPrinted>
  <dcterms:created xsi:type="dcterms:W3CDTF">1996-10-08T23:32:33Z</dcterms:created>
  <dcterms:modified xsi:type="dcterms:W3CDTF">2013-12-23T02:59:54Z</dcterms:modified>
  <cp:category/>
  <cp:version/>
  <cp:contentType/>
  <cp:contentStatus/>
</cp:coreProperties>
</file>